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Z:\DOCUMENTS\4-PRODUITS\Jauge G1+\3 - Documents\"/>
    </mc:Choice>
  </mc:AlternateContent>
  <xr:revisionPtr revIDLastSave="0" documentId="13_ncr:1_{F59524B0-FDAC-4116-9A3A-73F6AE73B2A8}" xr6:coauthVersionLast="47" xr6:coauthVersionMax="47" xr10:uidLastSave="{00000000-0000-0000-0000-000000000000}"/>
  <bookViews>
    <workbookView xWindow="-28920" yWindow="-135" windowWidth="29040" windowHeight="15840" xr2:uid="{54E95CE3-F1EF-459A-8DAE-AB7F87A588A8}"/>
  </bookViews>
  <sheets>
    <sheet name="Mode d'emploi" sheetId="2" r:id="rId1"/>
    <sheet name="G1+" sheetId="7" r:id="rId2"/>
    <sheet name="G1+ (Exemple)" sheetId="1" r:id="rId3"/>
    <sheet name="Calcul dilatation" sheetId="5" state="hidden" r:id="rId4"/>
  </sheets>
  <definedNames>
    <definedName name="_xlnm.Print_Area" localSheetId="1">'G1+'!$A$1:$U$31</definedName>
    <definedName name="_xlnm.Print_Area" localSheetId="2">'G1+ (Exemple)'!$A$1:$U$31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30" i="1" l="1"/>
  <c r="K30" i="1"/>
  <c r="J30" i="1"/>
  <c r="I30" i="1"/>
  <c r="H30" i="1"/>
  <c r="G30" i="1"/>
  <c r="F30" i="1"/>
  <c r="E30" i="1"/>
  <c r="D30" i="1"/>
  <c r="L29" i="1"/>
  <c r="K29" i="1"/>
  <c r="J29" i="1"/>
  <c r="I29" i="1"/>
  <c r="H29" i="1"/>
  <c r="G29" i="1"/>
  <c r="F29" i="1"/>
  <c r="E29" i="1"/>
  <c r="D29" i="1"/>
  <c r="L28" i="1"/>
  <c r="K28" i="1"/>
  <c r="J28" i="1"/>
  <c r="I28" i="1"/>
  <c r="H28" i="1"/>
  <c r="G28" i="1"/>
  <c r="F28" i="1"/>
  <c r="E28" i="1"/>
  <c r="D28" i="1"/>
  <c r="L27" i="1"/>
  <c r="K27" i="1"/>
  <c r="J27" i="1"/>
  <c r="I27" i="1"/>
  <c r="H27" i="1"/>
  <c r="G27" i="1"/>
  <c r="F27" i="1"/>
  <c r="E27" i="1"/>
  <c r="D27" i="1"/>
  <c r="L26" i="1"/>
  <c r="K26" i="1"/>
  <c r="J26" i="1"/>
  <c r="I26" i="1"/>
  <c r="H26" i="1"/>
  <c r="G26" i="1"/>
  <c r="F26" i="1"/>
  <c r="E26" i="1"/>
  <c r="D26" i="1"/>
  <c r="L25" i="1"/>
  <c r="K25" i="1"/>
  <c r="J25" i="1"/>
  <c r="I25" i="1"/>
  <c r="H25" i="1"/>
  <c r="G25" i="1"/>
  <c r="F25" i="1"/>
  <c r="E25" i="1"/>
  <c r="D25" i="1"/>
  <c r="L24" i="1"/>
  <c r="K24" i="1"/>
  <c r="J24" i="1"/>
  <c r="I24" i="1"/>
  <c r="H24" i="1"/>
  <c r="G24" i="1"/>
  <c r="F24" i="1"/>
  <c r="E24" i="1"/>
  <c r="D24" i="1"/>
  <c r="L23" i="1"/>
  <c r="K23" i="1"/>
  <c r="J23" i="1"/>
  <c r="I23" i="1"/>
  <c r="H23" i="1"/>
  <c r="G23" i="1"/>
  <c r="F23" i="1"/>
  <c r="E23" i="1"/>
  <c r="D23" i="1"/>
  <c r="L22" i="1"/>
  <c r="K22" i="1"/>
  <c r="J22" i="1"/>
  <c r="I22" i="1"/>
  <c r="H22" i="1"/>
  <c r="G22" i="1"/>
  <c r="F22" i="1"/>
  <c r="E22" i="1"/>
  <c r="D22" i="1"/>
  <c r="L21" i="1"/>
  <c r="K21" i="1"/>
  <c r="J21" i="1"/>
  <c r="I21" i="1"/>
  <c r="H21" i="1"/>
  <c r="G21" i="1"/>
  <c r="F21" i="1"/>
  <c r="E21" i="1"/>
  <c r="D21" i="1"/>
  <c r="D22" i="7"/>
  <c r="E22" i="7"/>
  <c r="F22" i="7"/>
  <c r="G22" i="7"/>
  <c r="H22" i="7"/>
  <c r="I22" i="7"/>
  <c r="J22" i="7"/>
  <c r="K22" i="7"/>
  <c r="L22" i="7"/>
  <c r="D23" i="7"/>
  <c r="E23" i="7"/>
  <c r="F23" i="7"/>
  <c r="G23" i="7"/>
  <c r="H23" i="7"/>
  <c r="I23" i="7"/>
  <c r="J23" i="7"/>
  <c r="K23" i="7"/>
  <c r="L23" i="7"/>
  <c r="D24" i="7"/>
  <c r="E24" i="7"/>
  <c r="F24" i="7"/>
  <c r="G24" i="7"/>
  <c r="H24" i="7"/>
  <c r="I24" i="7"/>
  <c r="J24" i="7"/>
  <c r="K24" i="7"/>
  <c r="L24" i="7"/>
  <c r="D25" i="7"/>
  <c r="E25" i="7"/>
  <c r="F25" i="7"/>
  <c r="G25" i="7"/>
  <c r="H25" i="7"/>
  <c r="I25" i="7"/>
  <c r="J25" i="7"/>
  <c r="K25" i="7"/>
  <c r="L25" i="7"/>
  <c r="D26" i="7"/>
  <c r="E26" i="7"/>
  <c r="F26" i="7"/>
  <c r="G26" i="7"/>
  <c r="H26" i="7"/>
  <c r="I26" i="7"/>
  <c r="J26" i="7"/>
  <c r="K26" i="7"/>
  <c r="L26" i="7"/>
  <c r="D27" i="7"/>
  <c r="E27" i="7"/>
  <c r="F27" i="7"/>
  <c r="G27" i="7"/>
  <c r="H27" i="7"/>
  <c r="I27" i="7"/>
  <c r="J27" i="7"/>
  <c r="K27" i="7"/>
  <c r="L27" i="7"/>
  <c r="D28" i="7"/>
  <c r="E28" i="7"/>
  <c r="F28" i="7"/>
  <c r="G28" i="7"/>
  <c r="H28" i="7"/>
  <c r="I28" i="7"/>
  <c r="J28" i="7"/>
  <c r="K28" i="7"/>
  <c r="L28" i="7"/>
  <c r="D29" i="7"/>
  <c r="E29" i="7"/>
  <c r="F29" i="7"/>
  <c r="G29" i="7"/>
  <c r="H29" i="7"/>
  <c r="I29" i="7"/>
  <c r="J29" i="7"/>
  <c r="K29" i="7"/>
  <c r="L29" i="7"/>
  <c r="D30" i="7"/>
  <c r="E30" i="7"/>
  <c r="F30" i="7"/>
  <c r="G30" i="7"/>
  <c r="H30" i="7"/>
  <c r="I30" i="7"/>
  <c r="J30" i="7"/>
  <c r="K30" i="7"/>
  <c r="L30" i="7"/>
  <c r="G21" i="7"/>
  <c r="H21" i="7"/>
  <c r="I21" i="7"/>
  <c r="J21" i="7"/>
  <c r="K21" i="7"/>
  <c r="L21" i="7"/>
  <c r="F21" i="7"/>
  <c r="E21" i="7"/>
  <c r="I33" i="7"/>
  <c r="I35" i="7" s="1"/>
  <c r="I37" i="7" s="1"/>
  <c r="D21" i="7"/>
  <c r="I34" i="7" l="1"/>
  <c r="I36" i="7" s="1"/>
  <c r="I37" i="1"/>
  <c r="I35" i="1"/>
  <c r="I33" i="1" l="1"/>
  <c r="I34" i="1" s="1"/>
  <c r="I36" i="1" s="1"/>
</calcChain>
</file>

<file path=xl/sharedStrings.xml><?xml version="1.0" encoding="utf-8"?>
<sst xmlns="http://schemas.openxmlformats.org/spreadsheetml/2006/main" count="50" uniqueCount="24">
  <si>
    <t xml:space="preserve">CHANTIER, SITE  : </t>
  </si>
  <si>
    <t>DATES</t>
  </si>
  <si>
    <t>Sous sols, 88 champs Elysées</t>
  </si>
  <si>
    <t>MODE D'EMPLOI</t>
  </si>
  <si>
    <t>T en °C</t>
  </si>
  <si>
    <t>JAUGE N°</t>
  </si>
  <si>
    <t>mm</t>
  </si>
  <si>
    <t>mm/mm/C</t>
  </si>
  <si>
    <r>
      <t>TABLEAU DES RELEVES</t>
    </r>
    <r>
      <rPr>
        <b/>
        <sz val="12"/>
        <color rgb="FFFFC000"/>
        <rFont val="Calibri"/>
        <family val="2"/>
        <scheme val="minor"/>
      </rPr>
      <t xml:space="preserve"> AJUSTES EN FONCTION DE LA T°C INITIALE</t>
    </r>
  </si>
  <si>
    <t xml:space="preserve"> SUIVI DES EVOLUTIONS DES FISSURES AVEC JAUGE G1+</t>
  </si>
  <si>
    <t>TABLEAU DES RELEVES DES LECTURES SUR JAUGE G1+</t>
  </si>
  <si>
    <t>Coefifcient de dilatation linéaire du corps de la jauge G1+</t>
  </si>
  <si>
    <t>Coefifcient de dilatation linéaire de la tirette de la jauge G1</t>
  </si>
  <si>
    <t>Corps de la jauge - Distance entre le 1er trou et la mesure 18 à 20°C</t>
  </si>
  <si>
    <t>Tirette - Distance entre le 2ème trou et le triangle du version à 20°C</t>
  </si>
  <si>
    <t>T°C de référence</t>
  </si>
  <si>
    <t>°C</t>
  </si>
  <si>
    <t>Différence entre la T° de référence et la T° initiale</t>
  </si>
  <si>
    <t>Valeurs pour calcul de la dilatation - Ne pas modifier</t>
  </si>
  <si>
    <t>Dilatation de la tirette à la T° initiale</t>
  </si>
  <si>
    <t>Dilatation du corps de la jauge à la T° initiale</t>
  </si>
  <si>
    <t>Longueur du corps à la T° initiale</t>
  </si>
  <si>
    <t>Longueur de la tirette à la T° initiale</t>
  </si>
  <si>
    <r>
      <t xml:space="preserve">1- Copier la feuille de calcul vierge ("G1") sur des feuilles complémentaires (1 feuille par site d'observation)
2- Préciser le nom et l'adresse du chantier en observation
3- Préciser la </t>
    </r>
    <r>
      <rPr>
        <b/>
        <sz val="11"/>
        <color theme="1"/>
        <rFont val="Calibri"/>
        <family val="2"/>
        <scheme val="minor"/>
      </rPr>
      <t>date de l'observation</t>
    </r>
    <r>
      <rPr>
        <sz val="11"/>
        <color theme="1"/>
        <rFont val="Calibri"/>
        <family val="2"/>
        <scheme val="minor"/>
      </rPr>
      <t xml:space="preserve"> (14/07/21 pour 14 juillet 2021) et</t>
    </r>
    <r>
      <rPr>
        <b/>
        <sz val="11"/>
        <color theme="1"/>
        <rFont val="Calibri"/>
        <family val="2"/>
        <scheme val="minor"/>
      </rPr>
      <t xml:space="preserve"> la température</t>
    </r>
    <r>
      <rPr>
        <sz val="11"/>
        <color theme="1"/>
        <rFont val="Calibri"/>
        <family val="2"/>
        <scheme val="minor"/>
      </rPr>
      <t xml:space="preserve"> (29 pour 29°C) pour calculer la dilatation en fonction des écarts de température par rapport à </t>
    </r>
    <r>
      <rPr>
        <b/>
        <sz val="11"/>
        <color theme="1"/>
        <rFont val="Calibri"/>
        <family val="2"/>
        <scheme val="minor"/>
      </rPr>
      <t>la T°C de la 1ère mesure</t>
    </r>
    <r>
      <rPr>
        <sz val="11"/>
        <color theme="1"/>
        <rFont val="Calibri"/>
        <family val="2"/>
        <scheme val="minor"/>
      </rPr>
      <t>.</t>
    </r>
    <r>
      <rPr>
        <i/>
        <sz val="11"/>
        <color theme="1"/>
        <rFont val="Calibri"/>
        <family val="2"/>
        <scheme val="minor"/>
      </rPr>
      <t xml:space="preserve"> NB : Si vous n'avez pas relevé la température, laissez la valeur vide ; le coefficient de dilatation ne sera pas pris en compte. 
Si vous n'avez pas relevé la température pour un relevé, indiquez la même température que celle du premier relevé pour ne pas tenir compte du coefficient de dilatation. 					</t>
    </r>
    <r>
      <rPr>
        <sz val="11"/>
        <color theme="1"/>
        <rFont val="Calibri"/>
        <family val="2"/>
        <scheme val="minor"/>
      </rPr>
      <t xml:space="preserve">
4- Numéroter les jauges									
5- Inscrire la lecture faite sur le vernier de chaque jauge </t>
    </r>
    <r>
      <rPr>
        <b/>
        <sz val="11"/>
        <color theme="1"/>
        <rFont val="Calibri"/>
        <family val="2"/>
        <scheme val="minor"/>
      </rPr>
      <t>en mm</t>
    </r>
    <r>
      <rPr>
        <sz val="11"/>
        <color theme="1"/>
        <rFont val="Calibri"/>
        <family val="2"/>
        <scheme val="minor"/>
      </rPr>
      <t xml:space="preserve"> (Exemple : 10,8) 
6- Le tableau des relevés ajustés de la températeure et les points de la courbe évolutive </t>
    </r>
    <r>
      <rPr>
        <b/>
        <sz val="11"/>
        <color theme="1"/>
        <rFont val="Calibri"/>
        <family val="2"/>
        <scheme val="minor"/>
      </rPr>
      <t>s'inscrivent automatiquement</t>
    </r>
    <r>
      <rPr>
        <sz val="11"/>
        <color theme="1"/>
        <rFont val="Calibri"/>
        <family val="2"/>
        <scheme val="minor"/>
      </rPr>
      <t xml:space="preserve">
Lors des l'observations suivantes réaliser les tâches 3 et 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</si>
</sst>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C"/>
  </numFmts>
  <fonts count="19" x14ac:knownFonts="1">
    <font>
      <sz val="11"/>
      <color theme="1"/>
      <name val="Calibri"/>
      <family val="2"/>
      <scheme val="minor"/>
    </font>
    <font>
      <sz val="11"/>
      <color theme="1"/>
      <name val="Calibri"/>
      <family val="2"/>
      <scheme val="minor"/>
    </font>
    <font>
      <sz val="11"/>
      <color rgb="FF3F3F76"/>
      <name val="Calibri"/>
      <family val="2"/>
      <scheme val="minor"/>
    </font>
    <font>
      <b/>
      <sz val="16"/>
      <color theme="0"/>
      <name val="Calibri"/>
      <family val="2"/>
      <scheme val="minor"/>
    </font>
    <font>
      <sz val="11"/>
      <color theme="4" tint="-0.499984740745262"/>
      <name val="Calibri"/>
      <family val="2"/>
      <scheme val="minor"/>
    </font>
    <font>
      <b/>
      <sz val="11"/>
      <color theme="4" tint="-0.499984740745262"/>
      <name val="Calibri"/>
      <family val="2"/>
      <scheme val="minor"/>
    </font>
    <font>
      <b/>
      <sz val="16"/>
      <color theme="4" tint="-0.499984740745262"/>
      <name val="Calibri"/>
      <family val="2"/>
      <scheme val="minor"/>
    </font>
    <font>
      <b/>
      <sz val="20"/>
      <color theme="0"/>
      <name val="Calibri"/>
      <family val="2"/>
      <scheme val="minor"/>
    </font>
    <font>
      <b/>
      <sz val="11"/>
      <color theme="1"/>
      <name val="Calibri"/>
      <family val="2"/>
      <scheme val="minor"/>
    </font>
    <font>
      <b/>
      <sz val="14"/>
      <color theme="0"/>
      <name val="Calibri"/>
      <family val="2"/>
      <scheme val="minor"/>
    </font>
    <font>
      <sz val="10"/>
      <color theme="4" tint="-0.499984740745262"/>
      <name val="Calibri"/>
      <family val="2"/>
      <scheme val="minor"/>
    </font>
    <font>
      <b/>
      <sz val="12"/>
      <color theme="0"/>
      <name val="Calibri"/>
      <family val="2"/>
      <scheme val="minor"/>
    </font>
    <font>
      <sz val="10"/>
      <name val="Arial"/>
      <family val="2"/>
    </font>
    <font>
      <sz val="10"/>
      <name val="Calibri"/>
      <family val="2"/>
      <scheme val="minor"/>
    </font>
    <font>
      <sz val="10"/>
      <color theme="1"/>
      <name val="Calibri"/>
      <family val="2"/>
      <scheme val="minor"/>
    </font>
    <font>
      <b/>
      <sz val="12"/>
      <color rgb="FFFFC000"/>
      <name val="Calibri"/>
      <family val="2"/>
      <scheme val="minor"/>
    </font>
    <font>
      <i/>
      <sz val="11"/>
      <color theme="1"/>
      <name val="Calibri"/>
      <family val="2"/>
      <scheme val="minor"/>
    </font>
    <font>
      <sz val="11"/>
      <name val="Calibri"/>
      <family val="2"/>
      <scheme val="minor"/>
    </font>
    <font>
      <b/>
      <sz val="10"/>
      <color rgb="FFFF0000"/>
      <name val="Calibri"/>
      <family val="2"/>
      <scheme val="minor"/>
    </font>
  </fonts>
  <fills count="7">
    <fill>
      <patternFill patternType="none"/>
    </fill>
    <fill>
      <patternFill patternType="gray125"/>
    </fill>
    <fill>
      <patternFill patternType="solid">
        <fgColor rgb="FFFFCC99"/>
      </patternFill>
    </fill>
    <fill>
      <patternFill patternType="solid">
        <fgColor rgb="FFFFFFCC"/>
      </patternFill>
    </fill>
    <fill>
      <patternFill patternType="solid">
        <fgColor theme="8" tint="0.59999389629810485"/>
        <bgColor indexed="65"/>
      </patternFill>
    </fill>
    <fill>
      <patternFill patternType="solid">
        <fgColor theme="4" tint="-0.249977111117893"/>
        <bgColor indexed="64"/>
      </patternFill>
    </fill>
    <fill>
      <patternFill patternType="solid">
        <fgColor theme="3" tint="0.79998168889431442"/>
        <bgColor indexed="64"/>
      </patternFill>
    </fill>
  </fills>
  <borders count="31">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0" fontId="2" fillId="2" borderId="1" applyNumberFormat="0" applyAlignment="0" applyProtection="0"/>
    <xf numFmtId="0" fontId="1" fillId="3" borderId="2" applyNumberFormat="0" applyFont="0" applyAlignment="0" applyProtection="0"/>
    <xf numFmtId="0" fontId="1" fillId="4" borderId="0" applyNumberFormat="0" applyBorder="0" applyAlignment="0" applyProtection="0"/>
    <xf numFmtId="0" fontId="12" fillId="0" borderId="0"/>
  </cellStyleXfs>
  <cellXfs count="62">
    <xf numFmtId="0" fontId="0" fillId="0" borderId="0" xfId="0"/>
    <xf numFmtId="0" fontId="0" fillId="0" borderId="0" xfId="0" applyAlignment="1">
      <alignment horizontal="left" vertical="center"/>
    </xf>
    <xf numFmtId="0" fontId="4" fillId="4" borderId="8" xfId="3" applyFont="1" applyBorder="1" applyAlignment="1">
      <alignment horizontal="center"/>
    </xf>
    <xf numFmtId="0" fontId="4" fillId="4" borderId="10" xfId="3" applyFont="1" applyBorder="1" applyAlignment="1">
      <alignment horizontal="center"/>
    </xf>
    <xf numFmtId="0" fontId="4" fillId="4" borderId="23" xfId="3" applyFont="1" applyBorder="1" applyAlignment="1">
      <alignment horizontal="center"/>
    </xf>
    <xf numFmtId="165" fontId="4" fillId="4" borderId="6" xfId="3" applyNumberFormat="1" applyFont="1" applyBorder="1"/>
    <xf numFmtId="165" fontId="4" fillId="4" borderId="7" xfId="3" applyNumberFormat="1" applyFont="1" applyBorder="1"/>
    <xf numFmtId="164" fontId="10" fillId="4" borderId="6" xfId="3" applyNumberFormat="1" applyFont="1" applyBorder="1"/>
    <xf numFmtId="164" fontId="10" fillId="4" borderId="7" xfId="3" applyNumberFormat="1" applyFont="1" applyBorder="1"/>
    <xf numFmtId="0" fontId="13" fillId="0" borderId="0" xfId="4" applyFont="1"/>
    <xf numFmtId="0" fontId="14" fillId="0" borderId="0" xfId="0" applyFont="1"/>
    <xf numFmtId="2" fontId="0" fillId="0" borderId="21" xfId="0" applyNumberFormat="1" applyBorder="1"/>
    <xf numFmtId="2" fontId="0" fillId="0" borderId="22" xfId="0" applyNumberFormat="1" applyBorder="1"/>
    <xf numFmtId="2" fontId="0" fillId="0" borderId="3" xfId="0" applyNumberFormat="1" applyBorder="1"/>
    <xf numFmtId="2" fontId="0" fillId="0" borderId="9" xfId="0" applyNumberFormat="1" applyBorder="1"/>
    <xf numFmtId="2" fontId="0" fillId="0" borderId="11" xfId="0" applyNumberFormat="1" applyBorder="1"/>
    <xf numFmtId="2" fontId="0" fillId="0" borderId="12" xfId="0" applyNumberFormat="1" applyBorder="1"/>
    <xf numFmtId="2" fontId="0" fillId="6" borderId="21" xfId="0" applyNumberFormat="1" applyFill="1" applyBorder="1"/>
    <xf numFmtId="2" fontId="0" fillId="6" borderId="22" xfId="0" applyNumberFormat="1" applyFill="1" applyBorder="1"/>
    <xf numFmtId="2" fontId="0" fillId="6" borderId="24" xfId="0" applyNumberFormat="1" applyFill="1" applyBorder="1"/>
    <xf numFmtId="2" fontId="0" fillId="6" borderId="25" xfId="0" applyNumberFormat="1" applyFill="1" applyBorder="1"/>
    <xf numFmtId="0" fontId="0" fillId="0" borderId="0" xfId="0"/>
    <xf numFmtId="0" fontId="0" fillId="0" borderId="0" xfId="0" applyAlignment="1">
      <alignment horizontal="left" vertical="center"/>
    </xf>
    <xf numFmtId="0" fontId="4" fillId="4" borderId="8" xfId="3" applyFont="1" applyBorder="1" applyAlignment="1">
      <alignment horizontal="center"/>
    </xf>
    <xf numFmtId="0" fontId="4" fillId="4" borderId="10" xfId="3" applyFont="1" applyBorder="1" applyAlignment="1">
      <alignment horizontal="center"/>
    </xf>
    <xf numFmtId="0" fontId="4" fillId="4" borderId="23" xfId="3" applyFont="1" applyBorder="1" applyAlignment="1">
      <alignment horizontal="center"/>
    </xf>
    <xf numFmtId="165" fontId="4" fillId="4" borderId="6" xfId="3" applyNumberFormat="1" applyFont="1" applyBorder="1"/>
    <xf numFmtId="165" fontId="4" fillId="4" borderId="7" xfId="3" applyNumberFormat="1" applyFont="1" applyBorder="1"/>
    <xf numFmtId="164" fontId="10" fillId="4" borderId="6" xfId="3" applyNumberFormat="1" applyFont="1" applyBorder="1"/>
    <xf numFmtId="164" fontId="10" fillId="4" borderId="7" xfId="3" applyNumberFormat="1" applyFont="1" applyBorder="1"/>
    <xf numFmtId="0" fontId="14" fillId="0" borderId="0" xfId="0" applyFont="1"/>
    <xf numFmtId="0" fontId="18" fillId="0" borderId="16" xfId="0" applyFont="1" applyBorder="1"/>
    <xf numFmtId="0" fontId="0" fillId="0" borderId="17" xfId="0" applyBorder="1"/>
    <xf numFmtId="0" fontId="0" fillId="0" borderId="18" xfId="0" applyBorder="1"/>
    <xf numFmtId="0" fontId="13" fillId="0" borderId="26" xfId="0" applyFont="1" applyBorder="1"/>
    <xf numFmtId="0" fontId="0" fillId="0" borderId="0" xfId="0" applyBorder="1"/>
    <xf numFmtId="0" fontId="13" fillId="0" borderId="0" xfId="0" applyFont="1" applyBorder="1"/>
    <xf numFmtId="0" fontId="17" fillId="0" borderId="0" xfId="0" applyFont="1" applyBorder="1"/>
    <xf numFmtId="165" fontId="13" fillId="0" borderId="0" xfId="0" applyNumberFormat="1" applyFont="1" applyBorder="1"/>
    <xf numFmtId="0" fontId="0" fillId="0" borderId="27" xfId="0" applyBorder="1"/>
    <xf numFmtId="0" fontId="13" fillId="0" borderId="27" xfId="0" applyFont="1" applyBorder="1"/>
    <xf numFmtId="0" fontId="13" fillId="0" borderId="28" xfId="0" applyFont="1" applyBorder="1"/>
    <xf numFmtId="0" fontId="0" fillId="0" borderId="29" xfId="0" applyBorder="1"/>
    <xf numFmtId="0" fontId="17" fillId="0" borderId="29" xfId="0" applyFont="1" applyBorder="1"/>
    <xf numFmtId="0" fontId="13" fillId="0" borderId="29" xfId="0" applyFont="1" applyBorder="1"/>
    <xf numFmtId="0" fontId="13" fillId="0" borderId="30" xfId="0" applyFont="1" applyBorder="1"/>
    <xf numFmtId="0" fontId="0" fillId="0" borderId="0" xfId="0" applyAlignment="1">
      <alignment wrapText="1"/>
    </xf>
    <xf numFmtId="0" fontId="3" fillId="5" borderId="0" xfId="2" applyFont="1" applyFill="1" applyBorder="1" applyAlignment="1">
      <alignment horizontal="center" vertical="center"/>
    </xf>
    <xf numFmtId="0" fontId="3" fillId="5" borderId="4" xfId="2" applyFont="1" applyFill="1" applyBorder="1" applyAlignment="1">
      <alignment horizontal="center" vertical="center"/>
    </xf>
    <xf numFmtId="0" fontId="5" fillId="4" borderId="5" xfId="3" applyFont="1" applyBorder="1" applyAlignment="1">
      <alignment horizontal="center" vertical="center"/>
    </xf>
    <xf numFmtId="0" fontId="5" fillId="4" borderId="6" xfId="3" applyFont="1" applyBorder="1" applyAlignment="1">
      <alignment horizontal="center" vertical="center"/>
    </xf>
    <xf numFmtId="0" fontId="9" fillId="5" borderId="19" xfId="0" applyFont="1" applyFill="1" applyBorder="1" applyAlignment="1">
      <alignment horizontal="center" vertical="center" textRotation="90"/>
    </xf>
    <xf numFmtId="0" fontId="9" fillId="5" borderId="20" xfId="0" applyFont="1" applyFill="1" applyBorder="1" applyAlignment="1">
      <alignment horizontal="center" vertical="center" textRotation="90"/>
    </xf>
    <xf numFmtId="0" fontId="11" fillId="5" borderId="16" xfId="2" applyFont="1" applyFill="1" applyBorder="1" applyAlignment="1">
      <alignment horizontal="center"/>
    </xf>
    <xf numFmtId="0" fontId="11" fillId="5" borderId="17" xfId="2" applyFont="1" applyFill="1" applyBorder="1" applyAlignment="1">
      <alignment horizontal="center"/>
    </xf>
    <xf numFmtId="0" fontId="11" fillId="5" borderId="18" xfId="2" applyFont="1" applyFill="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7" fillId="5" borderId="14" xfId="2" applyFont="1" applyFill="1" applyBorder="1" applyAlignment="1">
      <alignment horizontal="center" vertical="center"/>
    </xf>
    <xf numFmtId="0" fontId="7" fillId="5" borderId="15" xfId="2" applyFont="1" applyFill="1" applyBorder="1" applyAlignment="1">
      <alignment horizontal="center" vertical="center"/>
    </xf>
    <xf numFmtId="0" fontId="6" fillId="2" borderId="6" xfId="1" applyFont="1" applyBorder="1" applyAlignment="1">
      <alignment horizontal="left" vertical="center"/>
    </xf>
    <xf numFmtId="0" fontId="6" fillId="2" borderId="7" xfId="1" applyFont="1" applyBorder="1" applyAlignment="1">
      <alignment horizontal="left" vertical="center"/>
    </xf>
  </cellXfs>
  <cellStyles count="5">
    <cellStyle name="40 % - Accent5" xfId="3" builtinId="47"/>
    <cellStyle name="Entrée" xfId="1" builtinId="20"/>
    <cellStyle name="Normal" xfId="0" builtinId="0"/>
    <cellStyle name="Normal 2" xfId="4" xr:uid="{DB5A317C-C86B-4991-9241-20D02878483B}"/>
    <cellStyle name="Note" xfId="2"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176504099778224E-2"/>
          <c:y val="3.2993062135150839E-2"/>
          <c:w val="0.91828602819996341"/>
          <c:h val="0.67098052166361111"/>
        </c:manualLayout>
      </c:layout>
      <c:lineChart>
        <c:grouping val="standard"/>
        <c:varyColors val="0"/>
        <c:ser>
          <c:idx val="0"/>
          <c:order val="0"/>
          <c:tx>
            <c:v>jauge n°1</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'G1+'!$D$7:$L$7</c:f>
              <c:numCache>
                <c:formatCode>dd/mm/yy;@</c:formatCode>
                <c:ptCount val="9"/>
              </c:numCache>
            </c:numRef>
          </c:cat>
          <c:val>
            <c:numRef>
              <c:f>'G1+'!$D$21:$L$21</c:f>
              <c:numCache>
                <c:formatCode>0.00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0-6E86-4045-84A8-7A9FD32CCB58}"/>
            </c:ext>
          </c:extLst>
        </c:ser>
        <c:ser>
          <c:idx val="1"/>
          <c:order val="1"/>
          <c:tx>
            <c:v>jauge n°2</c:v>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'G1+'!$D$7:$L$7</c:f>
              <c:numCache>
                <c:formatCode>dd/mm/yy;@</c:formatCode>
                <c:ptCount val="9"/>
              </c:numCache>
            </c:numRef>
          </c:cat>
          <c:val>
            <c:numRef>
              <c:f>'G1+'!$D$22:$L$22</c:f>
              <c:numCache>
                <c:formatCode>0.00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1-6E86-4045-84A8-7A9FD32CCB58}"/>
            </c:ext>
          </c:extLst>
        </c:ser>
        <c:ser>
          <c:idx val="2"/>
          <c:order val="2"/>
          <c:tx>
            <c:v>jauge n°3</c:v>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'G1+'!$D$7:$L$7</c:f>
              <c:numCache>
                <c:formatCode>dd/mm/yy;@</c:formatCode>
                <c:ptCount val="9"/>
              </c:numCache>
            </c:numRef>
          </c:cat>
          <c:val>
            <c:numRef>
              <c:f>'G1+'!$D$23:$L$23</c:f>
              <c:numCache>
                <c:formatCode>0.00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2-6E86-4045-84A8-7A9FD32CCB58}"/>
            </c:ext>
          </c:extLst>
        </c:ser>
        <c:ser>
          <c:idx val="3"/>
          <c:order val="3"/>
          <c:tx>
            <c:v>jauge n°4</c:v>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'G1+'!$D$7:$L$7</c:f>
              <c:numCache>
                <c:formatCode>dd/mm/yy;@</c:formatCode>
                <c:ptCount val="9"/>
              </c:numCache>
            </c:numRef>
          </c:cat>
          <c:val>
            <c:numRef>
              <c:f>'G1+'!$D$24:$L$24</c:f>
              <c:numCache>
                <c:formatCode>0.00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3-6E86-4045-84A8-7A9FD32CCB58}"/>
            </c:ext>
          </c:extLst>
        </c:ser>
        <c:ser>
          <c:idx val="4"/>
          <c:order val="4"/>
          <c:tx>
            <c:v>jauge n°5</c:v>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'G1+'!$D$7:$L$7</c:f>
              <c:numCache>
                <c:formatCode>dd/mm/yy;@</c:formatCode>
                <c:ptCount val="9"/>
              </c:numCache>
            </c:numRef>
          </c:cat>
          <c:val>
            <c:numRef>
              <c:f>'G1+'!$D$25:$L$25</c:f>
              <c:numCache>
                <c:formatCode>0.00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4-6E86-4045-84A8-7A9FD32CCB58}"/>
            </c:ext>
          </c:extLst>
        </c:ser>
        <c:ser>
          <c:idx val="5"/>
          <c:order val="5"/>
          <c:tx>
            <c:v>jauge n°6</c:v>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'G1+'!$D$7:$L$7</c:f>
              <c:numCache>
                <c:formatCode>dd/mm/yy;@</c:formatCode>
                <c:ptCount val="9"/>
              </c:numCache>
            </c:numRef>
          </c:cat>
          <c:val>
            <c:numRef>
              <c:f>'G1+'!$D$26:$L$26</c:f>
              <c:numCache>
                <c:formatCode>0.00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5-6E86-4045-84A8-7A9FD32CCB58}"/>
            </c:ext>
          </c:extLst>
        </c:ser>
        <c:ser>
          <c:idx val="6"/>
          <c:order val="6"/>
          <c:tx>
            <c:v>jauge n°7</c:v>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numRef>
              <c:f>'G1+'!$D$7:$L$7</c:f>
              <c:numCache>
                <c:formatCode>dd/mm/yy;@</c:formatCode>
                <c:ptCount val="9"/>
              </c:numCache>
            </c:numRef>
          </c:cat>
          <c:val>
            <c:numRef>
              <c:f>'G1+'!$D$27:$L$27</c:f>
              <c:numCache>
                <c:formatCode>0.00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6-6E86-4045-84A8-7A9FD32CCB58}"/>
            </c:ext>
          </c:extLst>
        </c:ser>
        <c:ser>
          <c:idx val="7"/>
          <c:order val="7"/>
          <c:tx>
            <c:v>jauge n°8</c:v>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numRef>
              <c:f>'G1+'!$D$7:$L$7</c:f>
              <c:numCache>
                <c:formatCode>dd/mm/yy;@</c:formatCode>
                <c:ptCount val="9"/>
              </c:numCache>
            </c:numRef>
          </c:cat>
          <c:val>
            <c:numRef>
              <c:f>'G1+'!$D$28:$L$28</c:f>
              <c:numCache>
                <c:formatCode>0.00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7-6E86-4045-84A8-7A9FD32CCB58}"/>
            </c:ext>
          </c:extLst>
        </c:ser>
        <c:ser>
          <c:idx val="8"/>
          <c:order val="8"/>
          <c:tx>
            <c:v>jauge n°9</c:v>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numRef>
              <c:f>'G1+'!$D$7:$L$7</c:f>
              <c:numCache>
                <c:formatCode>dd/mm/yy;@</c:formatCode>
                <c:ptCount val="9"/>
              </c:numCache>
            </c:numRef>
          </c:cat>
          <c:val>
            <c:numRef>
              <c:f>'G1+'!$D$29:$L$29</c:f>
              <c:numCache>
                <c:formatCode>0.00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8-6E86-4045-84A8-7A9FD32CCB58}"/>
            </c:ext>
          </c:extLst>
        </c:ser>
        <c:ser>
          <c:idx val="9"/>
          <c:order val="9"/>
          <c:tx>
            <c:v>jauge n°10</c:v>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numRef>
              <c:f>'G1+'!$D$7:$L$7</c:f>
              <c:numCache>
                <c:formatCode>dd/mm/yy;@</c:formatCode>
                <c:ptCount val="9"/>
              </c:numCache>
            </c:numRef>
          </c:cat>
          <c:val>
            <c:numRef>
              <c:f>'G1+'!$D$30:$L$30</c:f>
              <c:numCache>
                <c:formatCode>0.00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9-6E86-4045-84A8-7A9FD32CCB58}"/>
            </c:ext>
          </c:extLst>
        </c:ser>
        <c:dLbls>
          <c:showLegendKey val="0"/>
          <c:showVal val="0"/>
          <c:showCatName val="0"/>
          <c:showSerName val="0"/>
          <c:showPercent val="0"/>
          <c:showBubbleSize val="0"/>
        </c:dLbls>
        <c:marker val="1"/>
        <c:smooth val="0"/>
        <c:axId val="1362135327"/>
        <c:axId val="1362137407"/>
      </c:lineChart>
      <c:catAx>
        <c:axId val="1362135327"/>
        <c:scaling>
          <c:orientation val="minMax"/>
        </c:scaling>
        <c:delete val="0"/>
        <c:axPos val="b"/>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62137407"/>
        <c:crosses val="autoZero"/>
        <c:auto val="1"/>
        <c:lblAlgn val="ctr"/>
        <c:lblOffset val="100"/>
        <c:noMultiLvlLbl val="1"/>
      </c:catAx>
      <c:valAx>
        <c:axId val="1362137407"/>
        <c:scaling>
          <c:orientation val="minMax"/>
          <c:min val="18"/>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6213532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176504099778224E-2"/>
          <c:y val="3.2993062135150839E-2"/>
          <c:w val="0.91828602819996341"/>
          <c:h val="0.67098052166361111"/>
        </c:manualLayout>
      </c:layout>
      <c:lineChart>
        <c:grouping val="standard"/>
        <c:varyColors val="0"/>
        <c:ser>
          <c:idx val="0"/>
          <c:order val="0"/>
          <c:tx>
            <c:v>jauge n°1</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'G1+ (Exemple)'!$D$7:$L$7</c:f>
              <c:numCache>
                <c:formatCode>dd/mm/yy;@</c:formatCode>
                <c:ptCount val="9"/>
                <c:pt idx="0">
                  <c:v>44391</c:v>
                </c:pt>
                <c:pt idx="1">
                  <c:v>44433</c:v>
                </c:pt>
                <c:pt idx="2">
                  <c:v>44466</c:v>
                </c:pt>
                <c:pt idx="3">
                  <c:v>44515</c:v>
                </c:pt>
                <c:pt idx="4">
                  <c:v>44546</c:v>
                </c:pt>
                <c:pt idx="5">
                  <c:v>44578</c:v>
                </c:pt>
                <c:pt idx="6">
                  <c:v>44617</c:v>
                </c:pt>
                <c:pt idx="7">
                  <c:v>44639</c:v>
                </c:pt>
                <c:pt idx="8">
                  <c:v>44671</c:v>
                </c:pt>
              </c:numCache>
            </c:numRef>
          </c:cat>
          <c:val>
            <c:numRef>
              <c:f>'G1+ (Exemple)'!$D$21:$L$21</c:f>
              <c:numCache>
                <c:formatCode>0.00</c:formatCode>
                <c:ptCount val="9"/>
                <c:pt idx="0">
                  <c:v>30.8</c:v>
                </c:pt>
                <c:pt idx="1">
                  <c:v>31.277688741742999</c:v>
                </c:pt>
                <c:pt idx="2">
                  <c:v>33.424903355352001</c:v>
                </c:pt>
                <c:pt idx="3">
                  <c:v>33.839824630122997</c:v>
                </c:pt>
                <c:pt idx="4">
                  <c:v>34.510578388380004</c:v>
                </c:pt>
                <c:pt idx="5">
                  <c:v>36.448240807798996</c:v>
                </c:pt>
                <c:pt idx="6">
                  <c:v>36.816990468961002</c:v>
                </c:pt>
                <c:pt idx="7">
                  <c:v>36.365640871865999</c:v>
                </c:pt>
                <c:pt idx="8">
                  <c:v>36.104239194190001</c:v>
                </c:pt>
              </c:numCache>
            </c:numRef>
          </c:val>
          <c:smooth val="0"/>
          <c:extLst>
            <c:ext xmlns:c16="http://schemas.microsoft.com/office/drawing/2014/chart" uri="{C3380CC4-5D6E-409C-BE32-E72D297353CC}">
              <c16:uniqueId val="{00000000-6E38-4177-9488-0D93F5538F17}"/>
            </c:ext>
          </c:extLst>
        </c:ser>
        <c:ser>
          <c:idx val="1"/>
          <c:order val="1"/>
          <c:tx>
            <c:v>jauge n°2</c:v>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'G1+ (Exemple)'!$D$7:$L$7</c:f>
              <c:numCache>
                <c:formatCode>dd/mm/yy;@</c:formatCode>
                <c:ptCount val="9"/>
                <c:pt idx="0">
                  <c:v>44391</c:v>
                </c:pt>
                <c:pt idx="1">
                  <c:v>44433</c:v>
                </c:pt>
                <c:pt idx="2">
                  <c:v>44466</c:v>
                </c:pt>
                <c:pt idx="3">
                  <c:v>44515</c:v>
                </c:pt>
                <c:pt idx="4">
                  <c:v>44546</c:v>
                </c:pt>
                <c:pt idx="5">
                  <c:v>44578</c:v>
                </c:pt>
                <c:pt idx="6">
                  <c:v>44617</c:v>
                </c:pt>
                <c:pt idx="7">
                  <c:v>44639</c:v>
                </c:pt>
                <c:pt idx="8">
                  <c:v>44671</c:v>
                </c:pt>
              </c:numCache>
            </c:numRef>
          </c:cat>
          <c:val>
            <c:numRef>
              <c:f>'G1+ (Exemple)'!$D$22:$L$22</c:f>
              <c:numCache>
                <c:formatCode>0.00</c:formatCode>
                <c:ptCount val="9"/>
                <c:pt idx="0">
                  <c:v>30.1</c:v>
                </c:pt>
                <c:pt idx="1">
                  <c:v>30.120585431307251</c:v>
                </c:pt>
                <c:pt idx="2">
                  <c:v>31.541611862614499</c:v>
                </c:pt>
                <c:pt idx="3">
                  <c:v>30.295797902905001</c:v>
                </c:pt>
                <c:pt idx="4">
                  <c:v>31.3526285593117</c:v>
                </c:pt>
                <c:pt idx="5">
                  <c:v>33.471757616444648</c:v>
                </c:pt>
                <c:pt idx="6">
                  <c:v>35.025908644648005</c:v>
                </c:pt>
                <c:pt idx="7">
                  <c:v>37.672555604357498</c:v>
                </c:pt>
                <c:pt idx="8">
                  <c:v>37.519577780183205</c:v>
                </c:pt>
              </c:numCache>
            </c:numRef>
          </c:val>
          <c:smooth val="0"/>
          <c:extLst>
            <c:ext xmlns:c16="http://schemas.microsoft.com/office/drawing/2014/chart" uri="{C3380CC4-5D6E-409C-BE32-E72D297353CC}">
              <c16:uniqueId val="{00000001-6E38-4177-9488-0D93F5538F17}"/>
            </c:ext>
          </c:extLst>
        </c:ser>
        <c:ser>
          <c:idx val="2"/>
          <c:order val="2"/>
          <c:tx>
            <c:v>jauge n°3</c:v>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'G1+ (Exemple)'!$D$7:$L$7</c:f>
              <c:numCache>
                <c:formatCode>dd/mm/yy;@</c:formatCode>
                <c:ptCount val="9"/>
                <c:pt idx="0">
                  <c:v>44391</c:v>
                </c:pt>
                <c:pt idx="1">
                  <c:v>44433</c:v>
                </c:pt>
                <c:pt idx="2">
                  <c:v>44466</c:v>
                </c:pt>
                <c:pt idx="3">
                  <c:v>44515</c:v>
                </c:pt>
                <c:pt idx="4">
                  <c:v>44546</c:v>
                </c:pt>
                <c:pt idx="5">
                  <c:v>44578</c:v>
                </c:pt>
                <c:pt idx="6">
                  <c:v>44617</c:v>
                </c:pt>
                <c:pt idx="7">
                  <c:v>44639</c:v>
                </c:pt>
                <c:pt idx="8">
                  <c:v>44671</c:v>
                </c:pt>
              </c:numCache>
            </c:numRef>
          </c:cat>
          <c:val>
            <c:numRef>
              <c:f>'G1+ (Exemple)'!$D$23:$L$23</c:f>
              <c:numCache>
                <c:formatCode>0.00</c:formatCode>
                <c:ptCount val="9"/>
                <c:pt idx="0">
                  <c:v>32.049999999999997</c:v>
                </c:pt>
                <c:pt idx="1">
                  <c:v>35.0104412886391</c:v>
                </c:pt>
                <c:pt idx="2">
                  <c:v>32.723327701452497</c:v>
                </c:pt>
                <c:pt idx="3">
                  <c:v>33.21170760072625</c:v>
                </c:pt>
                <c:pt idx="4">
                  <c:v>34.821799585336294</c:v>
                </c:pt>
                <c:pt idx="5">
                  <c:v>36.692273354556399</c:v>
                </c:pt>
                <c:pt idx="6">
                  <c:v>38.858060579456946</c:v>
                </c:pt>
                <c:pt idx="7">
                  <c:v>38.983979692996598</c:v>
                </c:pt>
                <c:pt idx="8">
                  <c:v>38.081982580909447</c:v>
                </c:pt>
              </c:numCache>
            </c:numRef>
          </c:val>
          <c:smooth val="0"/>
          <c:extLst>
            <c:ext xmlns:c16="http://schemas.microsoft.com/office/drawing/2014/chart" uri="{C3380CC4-5D6E-409C-BE32-E72D297353CC}">
              <c16:uniqueId val="{00000002-6E38-4177-9488-0D93F5538F17}"/>
            </c:ext>
          </c:extLst>
        </c:ser>
        <c:ser>
          <c:idx val="3"/>
          <c:order val="3"/>
          <c:tx>
            <c:v>jauge n°4</c:v>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'G1+ (Exemple)'!$D$7:$L$7</c:f>
              <c:numCache>
                <c:formatCode>dd/mm/yy;@</c:formatCode>
                <c:ptCount val="9"/>
                <c:pt idx="0">
                  <c:v>44391</c:v>
                </c:pt>
                <c:pt idx="1">
                  <c:v>44433</c:v>
                </c:pt>
                <c:pt idx="2">
                  <c:v>44466</c:v>
                </c:pt>
                <c:pt idx="3">
                  <c:v>44515</c:v>
                </c:pt>
                <c:pt idx="4">
                  <c:v>44546</c:v>
                </c:pt>
                <c:pt idx="5">
                  <c:v>44578</c:v>
                </c:pt>
                <c:pt idx="6">
                  <c:v>44617</c:v>
                </c:pt>
                <c:pt idx="7">
                  <c:v>44639</c:v>
                </c:pt>
                <c:pt idx="8">
                  <c:v>44671</c:v>
                </c:pt>
              </c:numCache>
            </c:numRef>
          </c:cat>
          <c:val>
            <c:numRef>
              <c:f>'G1+ (Exemple)'!$D$24:$L$24</c:f>
              <c:numCache>
                <c:formatCode>0.00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3-6E38-4177-9488-0D93F5538F17}"/>
            </c:ext>
          </c:extLst>
        </c:ser>
        <c:ser>
          <c:idx val="4"/>
          <c:order val="4"/>
          <c:tx>
            <c:v>jauge n°5</c:v>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'G1+ (Exemple)'!$D$7:$L$7</c:f>
              <c:numCache>
                <c:formatCode>dd/mm/yy;@</c:formatCode>
                <c:ptCount val="9"/>
                <c:pt idx="0">
                  <c:v>44391</c:v>
                </c:pt>
                <c:pt idx="1">
                  <c:v>44433</c:v>
                </c:pt>
                <c:pt idx="2">
                  <c:v>44466</c:v>
                </c:pt>
                <c:pt idx="3">
                  <c:v>44515</c:v>
                </c:pt>
                <c:pt idx="4">
                  <c:v>44546</c:v>
                </c:pt>
                <c:pt idx="5">
                  <c:v>44578</c:v>
                </c:pt>
                <c:pt idx="6">
                  <c:v>44617</c:v>
                </c:pt>
                <c:pt idx="7">
                  <c:v>44639</c:v>
                </c:pt>
                <c:pt idx="8">
                  <c:v>44671</c:v>
                </c:pt>
              </c:numCache>
            </c:numRef>
          </c:cat>
          <c:val>
            <c:numRef>
              <c:f>'G1+ (Exemple)'!$D$25:$L$25</c:f>
              <c:numCache>
                <c:formatCode>0.00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4-6E38-4177-9488-0D93F5538F17}"/>
            </c:ext>
          </c:extLst>
        </c:ser>
        <c:ser>
          <c:idx val="5"/>
          <c:order val="5"/>
          <c:tx>
            <c:v>jauge n°6</c:v>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'G1+ (Exemple)'!$D$7:$L$7</c:f>
              <c:numCache>
                <c:formatCode>dd/mm/yy;@</c:formatCode>
                <c:ptCount val="9"/>
                <c:pt idx="0">
                  <c:v>44391</c:v>
                </c:pt>
                <c:pt idx="1">
                  <c:v>44433</c:v>
                </c:pt>
                <c:pt idx="2">
                  <c:v>44466</c:v>
                </c:pt>
                <c:pt idx="3">
                  <c:v>44515</c:v>
                </c:pt>
                <c:pt idx="4">
                  <c:v>44546</c:v>
                </c:pt>
                <c:pt idx="5">
                  <c:v>44578</c:v>
                </c:pt>
                <c:pt idx="6">
                  <c:v>44617</c:v>
                </c:pt>
                <c:pt idx="7">
                  <c:v>44639</c:v>
                </c:pt>
                <c:pt idx="8">
                  <c:v>44671</c:v>
                </c:pt>
              </c:numCache>
            </c:numRef>
          </c:cat>
          <c:val>
            <c:numRef>
              <c:f>'G1+ (Exemple)'!$D$26:$L$26</c:f>
              <c:numCache>
                <c:formatCode>0.00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5-6E38-4177-9488-0D93F5538F17}"/>
            </c:ext>
          </c:extLst>
        </c:ser>
        <c:ser>
          <c:idx val="6"/>
          <c:order val="6"/>
          <c:tx>
            <c:v>jauge n°7</c:v>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numRef>
              <c:f>'G1+ (Exemple)'!$D$7:$L$7</c:f>
              <c:numCache>
                <c:formatCode>dd/mm/yy;@</c:formatCode>
                <c:ptCount val="9"/>
                <c:pt idx="0">
                  <c:v>44391</c:v>
                </c:pt>
                <c:pt idx="1">
                  <c:v>44433</c:v>
                </c:pt>
                <c:pt idx="2">
                  <c:v>44466</c:v>
                </c:pt>
                <c:pt idx="3">
                  <c:v>44515</c:v>
                </c:pt>
                <c:pt idx="4">
                  <c:v>44546</c:v>
                </c:pt>
                <c:pt idx="5">
                  <c:v>44578</c:v>
                </c:pt>
                <c:pt idx="6">
                  <c:v>44617</c:v>
                </c:pt>
                <c:pt idx="7">
                  <c:v>44639</c:v>
                </c:pt>
                <c:pt idx="8">
                  <c:v>44671</c:v>
                </c:pt>
              </c:numCache>
            </c:numRef>
          </c:cat>
          <c:val>
            <c:numRef>
              <c:f>'G1+ (Exemple)'!$D$27:$L$27</c:f>
              <c:numCache>
                <c:formatCode>0.00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6-6E38-4177-9488-0D93F5538F17}"/>
            </c:ext>
          </c:extLst>
        </c:ser>
        <c:ser>
          <c:idx val="7"/>
          <c:order val="7"/>
          <c:tx>
            <c:v>jauge n°8</c:v>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numRef>
              <c:f>'G1+ (Exemple)'!$D$7:$L$7</c:f>
              <c:numCache>
                <c:formatCode>dd/mm/yy;@</c:formatCode>
                <c:ptCount val="9"/>
                <c:pt idx="0">
                  <c:v>44391</c:v>
                </c:pt>
                <c:pt idx="1">
                  <c:v>44433</c:v>
                </c:pt>
                <c:pt idx="2">
                  <c:v>44466</c:v>
                </c:pt>
                <c:pt idx="3">
                  <c:v>44515</c:v>
                </c:pt>
                <c:pt idx="4">
                  <c:v>44546</c:v>
                </c:pt>
                <c:pt idx="5">
                  <c:v>44578</c:v>
                </c:pt>
                <c:pt idx="6">
                  <c:v>44617</c:v>
                </c:pt>
                <c:pt idx="7">
                  <c:v>44639</c:v>
                </c:pt>
                <c:pt idx="8">
                  <c:v>44671</c:v>
                </c:pt>
              </c:numCache>
            </c:numRef>
          </c:cat>
          <c:val>
            <c:numRef>
              <c:f>'G1+ (Exemple)'!$D$28:$L$28</c:f>
              <c:numCache>
                <c:formatCode>0.00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7-6E38-4177-9488-0D93F5538F17}"/>
            </c:ext>
          </c:extLst>
        </c:ser>
        <c:ser>
          <c:idx val="8"/>
          <c:order val="8"/>
          <c:tx>
            <c:v>jauge n°9</c:v>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numRef>
              <c:f>'G1+ (Exemple)'!$D$7:$L$7</c:f>
              <c:numCache>
                <c:formatCode>dd/mm/yy;@</c:formatCode>
                <c:ptCount val="9"/>
                <c:pt idx="0">
                  <c:v>44391</c:v>
                </c:pt>
                <c:pt idx="1">
                  <c:v>44433</c:v>
                </c:pt>
                <c:pt idx="2">
                  <c:v>44466</c:v>
                </c:pt>
                <c:pt idx="3">
                  <c:v>44515</c:v>
                </c:pt>
                <c:pt idx="4">
                  <c:v>44546</c:v>
                </c:pt>
                <c:pt idx="5">
                  <c:v>44578</c:v>
                </c:pt>
                <c:pt idx="6">
                  <c:v>44617</c:v>
                </c:pt>
                <c:pt idx="7">
                  <c:v>44639</c:v>
                </c:pt>
                <c:pt idx="8">
                  <c:v>44671</c:v>
                </c:pt>
              </c:numCache>
            </c:numRef>
          </c:cat>
          <c:val>
            <c:numRef>
              <c:f>'G1+ (Exemple)'!$D$29:$L$29</c:f>
              <c:numCache>
                <c:formatCode>0.00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8-6E38-4177-9488-0D93F5538F17}"/>
            </c:ext>
          </c:extLst>
        </c:ser>
        <c:ser>
          <c:idx val="9"/>
          <c:order val="9"/>
          <c:tx>
            <c:v>jauge n°10</c:v>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numRef>
              <c:f>'G1+ (Exemple)'!$D$7:$L$7</c:f>
              <c:numCache>
                <c:formatCode>dd/mm/yy;@</c:formatCode>
                <c:ptCount val="9"/>
                <c:pt idx="0">
                  <c:v>44391</c:v>
                </c:pt>
                <c:pt idx="1">
                  <c:v>44433</c:v>
                </c:pt>
                <c:pt idx="2">
                  <c:v>44466</c:v>
                </c:pt>
                <c:pt idx="3">
                  <c:v>44515</c:v>
                </c:pt>
                <c:pt idx="4">
                  <c:v>44546</c:v>
                </c:pt>
                <c:pt idx="5">
                  <c:v>44578</c:v>
                </c:pt>
                <c:pt idx="6">
                  <c:v>44617</c:v>
                </c:pt>
                <c:pt idx="7">
                  <c:v>44639</c:v>
                </c:pt>
                <c:pt idx="8">
                  <c:v>44671</c:v>
                </c:pt>
              </c:numCache>
            </c:numRef>
          </c:cat>
          <c:val>
            <c:numRef>
              <c:f>'G1+ (Exemple)'!$D$30:$L$30</c:f>
              <c:numCache>
                <c:formatCode>0.00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9-6E38-4177-9488-0D93F5538F17}"/>
            </c:ext>
          </c:extLst>
        </c:ser>
        <c:dLbls>
          <c:showLegendKey val="0"/>
          <c:showVal val="0"/>
          <c:showCatName val="0"/>
          <c:showSerName val="0"/>
          <c:showPercent val="0"/>
          <c:showBubbleSize val="0"/>
        </c:dLbls>
        <c:marker val="1"/>
        <c:smooth val="0"/>
        <c:axId val="1362135327"/>
        <c:axId val="1362137407"/>
      </c:lineChart>
      <c:dateAx>
        <c:axId val="1362135327"/>
        <c:scaling>
          <c:orientation val="minMax"/>
        </c:scaling>
        <c:delete val="0"/>
        <c:axPos val="b"/>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62137407"/>
        <c:crosses val="autoZero"/>
        <c:auto val="1"/>
        <c:lblOffset val="100"/>
        <c:baseTimeUnit val="days"/>
      </c:dateAx>
      <c:valAx>
        <c:axId val="1362137407"/>
        <c:scaling>
          <c:orientation val="minMax"/>
          <c:min val="18"/>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6213532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saugnac-jauges.fr"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saugnac-jauges.fr" TargetMode="Externa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saugnac-jauges.fr" TargetMode="Externa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361950</xdr:colOff>
      <xdr:row>4</xdr:row>
      <xdr:rowOff>133350</xdr:rowOff>
    </xdr:from>
    <xdr:to>
      <xdr:col>2</xdr:col>
      <xdr:colOff>8120006</xdr:colOff>
      <xdr:row>30</xdr:row>
      <xdr:rowOff>123825</xdr:rowOff>
    </xdr:to>
    <xdr:pic>
      <xdr:nvPicPr>
        <xdr:cNvPr id="2" name="Image 1">
          <a:extLst>
            <a:ext uri="{FF2B5EF4-FFF2-40B4-BE49-F238E27FC236}">
              <a16:creationId xmlns:a16="http://schemas.microsoft.com/office/drawing/2014/main" id="{A14846EE-ABFF-98FC-8036-3C0B7613F5BE}"/>
            </a:ext>
          </a:extLst>
        </xdr:cNvPr>
        <xdr:cNvPicPr>
          <a:picLocks noChangeAspect="1"/>
        </xdr:cNvPicPr>
      </xdr:nvPicPr>
      <xdr:blipFill>
        <a:blip xmlns:r="http://schemas.openxmlformats.org/officeDocument/2006/relationships" r:embed="rId1"/>
        <a:stretch>
          <a:fillRect/>
        </a:stretch>
      </xdr:blipFill>
      <xdr:spPr>
        <a:xfrm>
          <a:off x="466725" y="2847975"/>
          <a:ext cx="9767831" cy="4943475"/>
        </a:xfrm>
        <a:prstGeom prst="rect">
          <a:avLst/>
        </a:prstGeom>
      </xdr:spPr>
    </xdr:pic>
    <xdr:clientData/>
  </xdr:twoCellAnchor>
  <xdr:twoCellAnchor>
    <xdr:from>
      <xdr:col>2</xdr:col>
      <xdr:colOff>2133600</xdr:colOff>
      <xdr:row>6</xdr:row>
      <xdr:rowOff>133350</xdr:rowOff>
    </xdr:from>
    <xdr:to>
      <xdr:col>2</xdr:col>
      <xdr:colOff>2457450</xdr:colOff>
      <xdr:row>8</xdr:row>
      <xdr:rowOff>45839</xdr:rowOff>
    </xdr:to>
    <xdr:sp macro="" textlink="">
      <xdr:nvSpPr>
        <xdr:cNvPr id="3" name="Ellipse 2">
          <a:extLst>
            <a:ext uri="{FF2B5EF4-FFF2-40B4-BE49-F238E27FC236}">
              <a16:creationId xmlns:a16="http://schemas.microsoft.com/office/drawing/2014/main" id="{3A8AD2D1-6F9C-4BAD-BAD8-C045A5834477}"/>
            </a:ext>
          </a:extLst>
        </xdr:cNvPr>
        <xdr:cNvSpPr/>
      </xdr:nvSpPr>
      <xdr:spPr>
        <a:xfrm>
          <a:off x="4248150" y="3228975"/>
          <a:ext cx="323850" cy="293489"/>
        </a:xfrm>
        <a:prstGeom prst="ellipse">
          <a:avLst/>
        </a:prstGeom>
        <a:solidFill>
          <a:schemeClr val="accent2"/>
        </a:solidFill>
        <a:ln w="28575">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fr-FR" sz="2400" b="1"/>
            <a:t>2</a:t>
          </a:r>
        </a:p>
      </xdr:txBody>
    </xdr:sp>
    <xdr:clientData/>
  </xdr:twoCellAnchor>
  <xdr:twoCellAnchor>
    <xdr:from>
      <xdr:col>1</xdr:col>
      <xdr:colOff>819150</xdr:colOff>
      <xdr:row>9</xdr:row>
      <xdr:rowOff>0</xdr:rowOff>
    </xdr:from>
    <xdr:to>
      <xdr:col>1</xdr:col>
      <xdr:colOff>1143000</xdr:colOff>
      <xdr:row>10</xdr:row>
      <xdr:rowOff>102989</xdr:rowOff>
    </xdr:to>
    <xdr:sp macro="" textlink="">
      <xdr:nvSpPr>
        <xdr:cNvPr id="4" name="Ellipse 3">
          <a:extLst>
            <a:ext uri="{FF2B5EF4-FFF2-40B4-BE49-F238E27FC236}">
              <a16:creationId xmlns:a16="http://schemas.microsoft.com/office/drawing/2014/main" id="{486700B1-DF7F-4AE4-A809-7D62D7ABD9AE}"/>
            </a:ext>
          </a:extLst>
        </xdr:cNvPr>
        <xdr:cNvSpPr/>
      </xdr:nvSpPr>
      <xdr:spPr>
        <a:xfrm>
          <a:off x="923925" y="3667125"/>
          <a:ext cx="323850" cy="293489"/>
        </a:xfrm>
        <a:prstGeom prst="ellipse">
          <a:avLst/>
        </a:prstGeom>
        <a:solidFill>
          <a:schemeClr val="accent2"/>
        </a:solidFill>
        <a:ln w="28575">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fr-FR" sz="2400" b="1"/>
            <a:t>3</a:t>
          </a:r>
        </a:p>
      </xdr:txBody>
    </xdr:sp>
    <xdr:clientData/>
  </xdr:twoCellAnchor>
  <xdr:twoCellAnchor>
    <xdr:from>
      <xdr:col>1</xdr:col>
      <xdr:colOff>304897</xdr:colOff>
      <xdr:row>10</xdr:row>
      <xdr:rowOff>142875</xdr:rowOff>
    </xdr:from>
    <xdr:to>
      <xdr:col>1</xdr:col>
      <xdr:colOff>628747</xdr:colOff>
      <xdr:row>12</xdr:row>
      <xdr:rowOff>55364</xdr:rowOff>
    </xdr:to>
    <xdr:sp macro="" textlink="">
      <xdr:nvSpPr>
        <xdr:cNvPr id="5" name="Ellipse 4">
          <a:extLst>
            <a:ext uri="{FF2B5EF4-FFF2-40B4-BE49-F238E27FC236}">
              <a16:creationId xmlns:a16="http://schemas.microsoft.com/office/drawing/2014/main" id="{0BB5DACD-09CD-4C12-8187-98AE431AF7BB}"/>
            </a:ext>
          </a:extLst>
        </xdr:cNvPr>
        <xdr:cNvSpPr/>
      </xdr:nvSpPr>
      <xdr:spPr>
        <a:xfrm>
          <a:off x="409672" y="4000500"/>
          <a:ext cx="323850" cy="293489"/>
        </a:xfrm>
        <a:prstGeom prst="ellipse">
          <a:avLst/>
        </a:prstGeom>
        <a:solidFill>
          <a:schemeClr val="accent2"/>
        </a:solidFill>
        <a:ln w="28575">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fr-FR" sz="2400" b="1"/>
            <a:t>4</a:t>
          </a:r>
        </a:p>
      </xdr:txBody>
    </xdr:sp>
    <xdr:clientData/>
  </xdr:twoCellAnchor>
  <xdr:twoCellAnchor>
    <xdr:from>
      <xdr:col>1</xdr:col>
      <xdr:colOff>790672</xdr:colOff>
      <xdr:row>15</xdr:row>
      <xdr:rowOff>38100</xdr:rowOff>
    </xdr:from>
    <xdr:to>
      <xdr:col>1</xdr:col>
      <xdr:colOff>1114522</xdr:colOff>
      <xdr:row>16</xdr:row>
      <xdr:rowOff>141089</xdr:rowOff>
    </xdr:to>
    <xdr:sp macro="" textlink="">
      <xdr:nvSpPr>
        <xdr:cNvPr id="6" name="Ellipse 5">
          <a:extLst>
            <a:ext uri="{FF2B5EF4-FFF2-40B4-BE49-F238E27FC236}">
              <a16:creationId xmlns:a16="http://schemas.microsoft.com/office/drawing/2014/main" id="{190FFB9E-4C2B-40BA-8591-6B4803AC18AC}"/>
            </a:ext>
          </a:extLst>
        </xdr:cNvPr>
        <xdr:cNvSpPr/>
      </xdr:nvSpPr>
      <xdr:spPr>
        <a:xfrm>
          <a:off x="895447" y="4848225"/>
          <a:ext cx="323850" cy="293489"/>
        </a:xfrm>
        <a:prstGeom prst="ellipse">
          <a:avLst/>
        </a:prstGeom>
        <a:solidFill>
          <a:schemeClr val="accent2"/>
        </a:solidFill>
        <a:ln w="28575">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fr-FR" sz="2400" b="1"/>
            <a:t>5</a:t>
          </a:r>
        </a:p>
      </xdr:txBody>
    </xdr:sp>
    <xdr:clientData/>
  </xdr:twoCellAnchor>
  <xdr:twoCellAnchor>
    <xdr:from>
      <xdr:col>2</xdr:col>
      <xdr:colOff>1857375</xdr:colOff>
      <xdr:row>8</xdr:row>
      <xdr:rowOff>2859</xdr:rowOff>
    </xdr:from>
    <xdr:to>
      <xdr:col>2</xdr:col>
      <xdr:colOff>2181027</xdr:colOff>
      <xdr:row>9</xdr:row>
      <xdr:rowOff>0</xdr:rowOff>
    </xdr:to>
    <xdr:cxnSp macro="">
      <xdr:nvCxnSpPr>
        <xdr:cNvPr id="8" name="Connecteur droit avec flèche 7">
          <a:extLst>
            <a:ext uri="{FF2B5EF4-FFF2-40B4-BE49-F238E27FC236}">
              <a16:creationId xmlns:a16="http://schemas.microsoft.com/office/drawing/2014/main" id="{FED252CC-D9B7-483B-AA46-0115644AD1D7}"/>
            </a:ext>
          </a:extLst>
        </xdr:cNvPr>
        <xdr:cNvCxnSpPr>
          <a:stCxn id="3" idx="3"/>
        </xdr:cNvCxnSpPr>
      </xdr:nvCxnSpPr>
      <xdr:spPr>
        <a:xfrm flipH="1">
          <a:off x="3971925" y="3479484"/>
          <a:ext cx="323652" cy="187641"/>
        </a:xfrm>
        <a:prstGeom prst="straightConnector1">
          <a:avLst/>
        </a:prstGeom>
        <a:ln w="38100">
          <a:solidFill>
            <a:schemeClr val="accent2">
              <a:lumMod val="50000"/>
            </a:schemeClr>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1095573</xdr:colOff>
      <xdr:row>10</xdr:row>
      <xdr:rowOff>60009</xdr:rowOff>
    </xdr:from>
    <xdr:to>
      <xdr:col>1</xdr:col>
      <xdr:colOff>1257300</xdr:colOff>
      <xdr:row>11</xdr:row>
      <xdr:rowOff>114300</xdr:rowOff>
    </xdr:to>
    <xdr:cxnSp macro="">
      <xdr:nvCxnSpPr>
        <xdr:cNvPr id="9" name="Connecteur droit avec flèche 8">
          <a:extLst>
            <a:ext uri="{FF2B5EF4-FFF2-40B4-BE49-F238E27FC236}">
              <a16:creationId xmlns:a16="http://schemas.microsoft.com/office/drawing/2014/main" id="{0735CED1-24A7-4C73-A013-1C014F120A02}"/>
            </a:ext>
          </a:extLst>
        </xdr:cNvPr>
        <xdr:cNvCxnSpPr>
          <a:stCxn id="4" idx="5"/>
        </xdr:cNvCxnSpPr>
      </xdr:nvCxnSpPr>
      <xdr:spPr>
        <a:xfrm>
          <a:off x="1200348" y="3917634"/>
          <a:ext cx="161727" cy="244791"/>
        </a:xfrm>
        <a:prstGeom prst="straightConnector1">
          <a:avLst/>
        </a:prstGeom>
        <a:ln w="38100">
          <a:solidFill>
            <a:schemeClr val="accent2">
              <a:lumMod val="50000"/>
            </a:schemeClr>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524073</xdr:colOff>
      <xdr:row>12</xdr:row>
      <xdr:rowOff>50484</xdr:rowOff>
    </xdr:from>
    <xdr:to>
      <xdr:col>1</xdr:col>
      <xdr:colOff>685800</xdr:colOff>
      <xdr:row>13</xdr:row>
      <xdr:rowOff>104775</xdr:rowOff>
    </xdr:to>
    <xdr:cxnSp macro="">
      <xdr:nvCxnSpPr>
        <xdr:cNvPr id="13" name="Connecteur droit avec flèche 12">
          <a:extLst>
            <a:ext uri="{FF2B5EF4-FFF2-40B4-BE49-F238E27FC236}">
              <a16:creationId xmlns:a16="http://schemas.microsoft.com/office/drawing/2014/main" id="{123E4811-1DCC-47B4-9A81-AECA519FC1B2}"/>
            </a:ext>
          </a:extLst>
        </xdr:cNvPr>
        <xdr:cNvCxnSpPr/>
      </xdr:nvCxnSpPr>
      <xdr:spPr>
        <a:xfrm>
          <a:off x="628848" y="4289109"/>
          <a:ext cx="161727" cy="244791"/>
        </a:xfrm>
        <a:prstGeom prst="straightConnector1">
          <a:avLst/>
        </a:prstGeom>
        <a:ln w="38100">
          <a:solidFill>
            <a:schemeClr val="accent2">
              <a:lumMod val="50000"/>
            </a:schemeClr>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1000222</xdr:colOff>
      <xdr:row>13</xdr:row>
      <xdr:rowOff>161925</xdr:rowOff>
    </xdr:from>
    <xdr:to>
      <xdr:col>1</xdr:col>
      <xdr:colOff>1114425</xdr:colOff>
      <xdr:row>15</xdr:row>
      <xdr:rowOff>47625</xdr:rowOff>
    </xdr:to>
    <xdr:cxnSp macro="">
      <xdr:nvCxnSpPr>
        <xdr:cNvPr id="14" name="Connecteur droit avec flèche 13">
          <a:extLst>
            <a:ext uri="{FF2B5EF4-FFF2-40B4-BE49-F238E27FC236}">
              <a16:creationId xmlns:a16="http://schemas.microsoft.com/office/drawing/2014/main" id="{E43560BE-DB84-4C8B-A8B0-D030F6414348}"/>
            </a:ext>
          </a:extLst>
        </xdr:cNvPr>
        <xdr:cNvCxnSpPr/>
      </xdr:nvCxnSpPr>
      <xdr:spPr>
        <a:xfrm flipV="1">
          <a:off x="1104997" y="4591050"/>
          <a:ext cx="114203" cy="266700"/>
        </a:xfrm>
        <a:prstGeom prst="straightConnector1">
          <a:avLst/>
        </a:prstGeom>
        <a:ln w="38100">
          <a:solidFill>
            <a:schemeClr val="accent2">
              <a:lumMod val="50000"/>
            </a:schemeClr>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1</xdr:col>
      <xdr:colOff>409575</xdr:colOff>
      <xdr:row>3</xdr:row>
      <xdr:rowOff>409575</xdr:rowOff>
    </xdr:from>
    <xdr:to>
      <xdr:col>1</xdr:col>
      <xdr:colOff>1743075</xdr:colOff>
      <xdr:row>3</xdr:row>
      <xdr:rowOff>990600</xdr:rowOff>
    </xdr:to>
    <xdr:pic>
      <xdr:nvPicPr>
        <xdr:cNvPr id="20" name="Image 19">
          <a:hlinkClick xmlns:r="http://schemas.openxmlformats.org/officeDocument/2006/relationships" r:id="rId2"/>
          <a:extLst>
            <a:ext uri="{FF2B5EF4-FFF2-40B4-BE49-F238E27FC236}">
              <a16:creationId xmlns:a16="http://schemas.microsoft.com/office/drawing/2014/main" id="{311AF213-611F-48D4-87C1-A8A6E490D06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4350" y="1028700"/>
          <a:ext cx="1333500" cy="581025"/>
        </a:xfrm>
        <a:prstGeom prst="rect">
          <a:avLst/>
        </a:prstGeom>
      </xdr:spPr>
    </xdr:pic>
    <xdr:clientData/>
  </xdr:twoCellAnchor>
  <xdr:twoCellAnchor>
    <xdr:from>
      <xdr:col>1</xdr:col>
      <xdr:colOff>1057275</xdr:colOff>
      <xdr:row>11</xdr:row>
      <xdr:rowOff>85724</xdr:rowOff>
    </xdr:from>
    <xdr:to>
      <xdr:col>1</xdr:col>
      <xdr:colOff>1495425</xdr:colOff>
      <xdr:row>13</xdr:row>
      <xdr:rowOff>38099</xdr:rowOff>
    </xdr:to>
    <xdr:sp macro="" textlink="">
      <xdr:nvSpPr>
        <xdr:cNvPr id="12" name="Rectangle 11">
          <a:extLst>
            <a:ext uri="{FF2B5EF4-FFF2-40B4-BE49-F238E27FC236}">
              <a16:creationId xmlns:a16="http://schemas.microsoft.com/office/drawing/2014/main" id="{ADDCA6EA-0D39-3D85-D7DA-7D9489675DE6}"/>
            </a:ext>
          </a:extLst>
        </xdr:cNvPr>
        <xdr:cNvSpPr/>
      </xdr:nvSpPr>
      <xdr:spPr>
        <a:xfrm>
          <a:off x="1162050" y="4133849"/>
          <a:ext cx="438150" cy="333375"/>
        </a:xfrm>
        <a:prstGeom prst="rect">
          <a:avLst/>
        </a:prstGeom>
        <a:ln w="38100">
          <a:solidFill>
            <a:schemeClr val="accent2">
              <a:lumMod val="50000"/>
            </a:schemeClr>
          </a:solidFill>
          <a:tailEnd type="triangle"/>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fr-FR" sz="1100"/>
        </a:p>
      </xdr:txBody>
    </xdr:sp>
    <xdr:clientData/>
  </xdr:twoCellAnchor>
  <xdr:twoCellAnchor>
    <xdr:from>
      <xdr:col>1</xdr:col>
      <xdr:colOff>1695547</xdr:colOff>
      <xdr:row>19</xdr:row>
      <xdr:rowOff>142875</xdr:rowOff>
    </xdr:from>
    <xdr:to>
      <xdr:col>2</xdr:col>
      <xdr:colOff>9622</xdr:colOff>
      <xdr:row>21</xdr:row>
      <xdr:rowOff>55364</xdr:rowOff>
    </xdr:to>
    <xdr:sp macro="" textlink="">
      <xdr:nvSpPr>
        <xdr:cNvPr id="16" name="Ellipse 15">
          <a:extLst>
            <a:ext uri="{FF2B5EF4-FFF2-40B4-BE49-F238E27FC236}">
              <a16:creationId xmlns:a16="http://schemas.microsoft.com/office/drawing/2014/main" id="{AFC7D63C-5166-4EBC-A8BD-17EAAA1EDCC7}"/>
            </a:ext>
          </a:extLst>
        </xdr:cNvPr>
        <xdr:cNvSpPr/>
      </xdr:nvSpPr>
      <xdr:spPr>
        <a:xfrm>
          <a:off x="1800322" y="5715000"/>
          <a:ext cx="323850" cy="293489"/>
        </a:xfrm>
        <a:prstGeom prst="ellipse">
          <a:avLst/>
        </a:prstGeom>
        <a:solidFill>
          <a:schemeClr val="accent2"/>
        </a:solidFill>
        <a:ln w="28575">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fr-FR" sz="2400" b="1"/>
            <a:t>6</a:t>
          </a:r>
        </a:p>
      </xdr:txBody>
    </xdr:sp>
    <xdr:clientData/>
  </xdr:twoCellAnchor>
  <xdr:twoCellAnchor>
    <xdr:from>
      <xdr:col>1</xdr:col>
      <xdr:colOff>1971970</xdr:colOff>
      <xdr:row>21</xdr:row>
      <xdr:rowOff>12384</xdr:rowOff>
    </xdr:from>
    <xdr:to>
      <xdr:col>2</xdr:col>
      <xdr:colOff>171450</xdr:colOff>
      <xdr:row>22</xdr:row>
      <xdr:rowOff>9525</xdr:rowOff>
    </xdr:to>
    <xdr:cxnSp macro="">
      <xdr:nvCxnSpPr>
        <xdr:cNvPr id="17" name="Connecteur droit avec flèche 16">
          <a:extLst>
            <a:ext uri="{FF2B5EF4-FFF2-40B4-BE49-F238E27FC236}">
              <a16:creationId xmlns:a16="http://schemas.microsoft.com/office/drawing/2014/main" id="{8B622FAF-40AE-47F3-B755-5B8361AA0C21}"/>
            </a:ext>
          </a:extLst>
        </xdr:cNvPr>
        <xdr:cNvCxnSpPr>
          <a:stCxn id="16" idx="5"/>
        </xdr:cNvCxnSpPr>
      </xdr:nvCxnSpPr>
      <xdr:spPr>
        <a:xfrm>
          <a:off x="2076745" y="5965509"/>
          <a:ext cx="209255" cy="187641"/>
        </a:xfrm>
        <a:prstGeom prst="straightConnector1">
          <a:avLst/>
        </a:prstGeom>
        <a:ln w="38100">
          <a:solidFill>
            <a:schemeClr val="accent2">
              <a:lumMod val="50000"/>
            </a:schemeClr>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2000545</xdr:colOff>
      <xdr:row>18</xdr:row>
      <xdr:rowOff>76200</xdr:rowOff>
    </xdr:from>
    <xdr:to>
      <xdr:col>2</xdr:col>
      <xdr:colOff>3152775</xdr:colOff>
      <xdr:row>20</xdr:row>
      <xdr:rowOff>88584</xdr:rowOff>
    </xdr:to>
    <xdr:cxnSp macro="">
      <xdr:nvCxnSpPr>
        <xdr:cNvPr id="21" name="Connecteur droit avec flèche 20">
          <a:extLst>
            <a:ext uri="{FF2B5EF4-FFF2-40B4-BE49-F238E27FC236}">
              <a16:creationId xmlns:a16="http://schemas.microsoft.com/office/drawing/2014/main" id="{4B555EC3-DD96-4644-971F-1F038B36A40A}"/>
            </a:ext>
          </a:extLst>
        </xdr:cNvPr>
        <xdr:cNvCxnSpPr/>
      </xdr:nvCxnSpPr>
      <xdr:spPr>
        <a:xfrm flipV="1">
          <a:off x="2105320" y="5457825"/>
          <a:ext cx="3162005" cy="393384"/>
        </a:xfrm>
        <a:prstGeom prst="straightConnector1">
          <a:avLst/>
        </a:prstGeom>
        <a:ln w="38100">
          <a:solidFill>
            <a:schemeClr val="accent2">
              <a:lumMod val="50000"/>
            </a:schemeClr>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123824</xdr:colOff>
      <xdr:row>4</xdr:row>
      <xdr:rowOff>38099</xdr:rowOff>
    </xdr:from>
    <xdr:to>
      <xdr:col>20</xdr:col>
      <xdr:colOff>19050</xdr:colOff>
      <xdr:row>30</xdr:row>
      <xdr:rowOff>9525</xdr:rowOff>
    </xdr:to>
    <xdr:graphicFrame macro="">
      <xdr:nvGraphicFramePr>
        <xdr:cNvPr id="2" name="Graphique 1">
          <a:extLst>
            <a:ext uri="{FF2B5EF4-FFF2-40B4-BE49-F238E27FC236}">
              <a16:creationId xmlns:a16="http://schemas.microsoft.com/office/drawing/2014/main" id="{5150B9EB-625F-425D-8447-5B1C445C6D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104775</xdr:colOff>
      <xdr:row>1</xdr:row>
      <xdr:rowOff>38100</xdr:rowOff>
    </xdr:from>
    <xdr:to>
      <xdr:col>4</xdr:col>
      <xdr:colOff>276225</xdr:colOff>
      <xdr:row>1</xdr:row>
      <xdr:rowOff>619125</xdr:rowOff>
    </xdr:to>
    <xdr:pic>
      <xdr:nvPicPr>
        <xdr:cNvPr id="3" name="Image 2">
          <a:hlinkClick xmlns:r="http://schemas.openxmlformats.org/officeDocument/2006/relationships" r:id="rId2"/>
          <a:extLst>
            <a:ext uri="{FF2B5EF4-FFF2-40B4-BE49-F238E27FC236}">
              <a16:creationId xmlns:a16="http://schemas.microsoft.com/office/drawing/2014/main" id="{04905D3A-D03A-4C14-8448-49FD6C3D68C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57200" y="114300"/>
          <a:ext cx="1333500" cy="5810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123824</xdr:colOff>
      <xdr:row>4</xdr:row>
      <xdr:rowOff>38099</xdr:rowOff>
    </xdr:from>
    <xdr:to>
      <xdr:col>20</xdr:col>
      <xdr:colOff>19050</xdr:colOff>
      <xdr:row>30</xdr:row>
      <xdr:rowOff>9525</xdr:rowOff>
    </xdr:to>
    <xdr:graphicFrame macro="">
      <xdr:nvGraphicFramePr>
        <xdr:cNvPr id="2" name="Graphique 1">
          <a:extLst>
            <a:ext uri="{FF2B5EF4-FFF2-40B4-BE49-F238E27FC236}">
              <a16:creationId xmlns:a16="http://schemas.microsoft.com/office/drawing/2014/main" id="{D090AA30-5C09-42AD-8A85-22B1530EB2D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104775</xdr:colOff>
      <xdr:row>1</xdr:row>
      <xdr:rowOff>38100</xdr:rowOff>
    </xdr:from>
    <xdr:to>
      <xdr:col>4</xdr:col>
      <xdr:colOff>276225</xdr:colOff>
      <xdr:row>1</xdr:row>
      <xdr:rowOff>619125</xdr:rowOff>
    </xdr:to>
    <xdr:pic>
      <xdr:nvPicPr>
        <xdr:cNvPr id="3" name="Image 2">
          <a:hlinkClick xmlns:r="http://schemas.openxmlformats.org/officeDocument/2006/relationships" r:id="rId2"/>
          <a:extLst>
            <a:ext uri="{FF2B5EF4-FFF2-40B4-BE49-F238E27FC236}">
              <a16:creationId xmlns:a16="http://schemas.microsoft.com/office/drawing/2014/main" id="{F813775C-25BE-4912-B42B-63D393EBA53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57200" y="238125"/>
          <a:ext cx="1333500" cy="58102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78793-4FE6-497A-A3FA-65E68E9963A0}">
  <sheetPr>
    <tabColor theme="4"/>
  </sheetPr>
  <dimension ref="B1:C4"/>
  <sheetViews>
    <sheetView showGridLines="0" tabSelected="1" workbookViewId="0">
      <selection activeCell="G6" sqref="G6"/>
    </sheetView>
  </sheetViews>
  <sheetFormatPr baseColWidth="10" defaultRowHeight="15" x14ac:dyDescent="0.25"/>
  <cols>
    <col min="1" max="1" width="1.5703125" customWidth="1"/>
    <col min="2" max="2" width="30.140625" customWidth="1"/>
    <col min="3" max="3" width="129.28515625" customWidth="1"/>
  </cols>
  <sheetData>
    <row r="1" spans="2:3" ht="9" customHeight="1" x14ac:dyDescent="0.25"/>
    <row r="2" spans="2:3" ht="23.25" customHeight="1" x14ac:dyDescent="0.25">
      <c r="B2" s="47" t="s">
        <v>3</v>
      </c>
      <c r="C2" s="48"/>
    </row>
    <row r="3" spans="2:3" ht="9" customHeight="1" x14ac:dyDescent="0.25"/>
    <row r="4" spans="2:3" ht="165" x14ac:dyDescent="0.25">
      <c r="C4" s="46" t="s">
        <v>23</v>
      </c>
    </row>
  </sheetData>
  <mergeCells count="1">
    <mergeCell ref="B2:C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A5BA4-08F7-4BB4-8938-E35FDCFA842D}">
  <sheetPr>
    <pageSetUpPr fitToPage="1"/>
  </sheetPr>
  <dimension ref="B1:T37"/>
  <sheetViews>
    <sheetView showGridLines="0" showZeros="0" topLeftCell="A4" workbookViewId="0">
      <selection activeCell="D8" sqref="D8:F9"/>
    </sheetView>
  </sheetViews>
  <sheetFormatPr baseColWidth="10" defaultRowHeight="15" x14ac:dyDescent="0.25"/>
  <cols>
    <col min="1" max="1" width="2" style="21" customWidth="1"/>
    <col min="2" max="2" width="3.28515625" style="21" customWidth="1"/>
    <col min="3" max="3" width="8.7109375" style="21" customWidth="1"/>
    <col min="4" max="12" width="8.7109375" style="21" bestFit="1" customWidth="1"/>
    <col min="13" max="19" width="11.42578125" style="21"/>
    <col min="20" max="20" width="14.7109375" style="21" customWidth="1"/>
    <col min="21" max="21" width="2.42578125" style="21" customWidth="1"/>
    <col min="22" max="16384" width="11.42578125" style="21"/>
  </cols>
  <sheetData>
    <row r="1" spans="2:20" ht="6" customHeight="1" thickBot="1" x14ac:dyDescent="0.3"/>
    <row r="2" spans="2:20" ht="53.25" customHeight="1" thickBot="1" x14ac:dyDescent="0.3">
      <c r="B2" s="56"/>
      <c r="C2" s="57"/>
      <c r="D2" s="57"/>
      <c r="E2" s="57"/>
      <c r="F2" s="58" t="s">
        <v>9</v>
      </c>
      <c r="G2" s="58"/>
      <c r="H2" s="58"/>
      <c r="I2" s="58"/>
      <c r="J2" s="58"/>
      <c r="K2" s="58"/>
      <c r="L2" s="58"/>
      <c r="M2" s="58"/>
      <c r="N2" s="58"/>
      <c r="O2" s="58"/>
      <c r="P2" s="58"/>
      <c r="Q2" s="58"/>
      <c r="R2" s="58"/>
      <c r="S2" s="58"/>
      <c r="T2" s="59"/>
    </row>
    <row r="3" spans="2:20" ht="12" customHeight="1" thickBot="1" x14ac:dyDescent="0.3"/>
    <row r="4" spans="2:20" s="22" customFormat="1" ht="25.5" customHeight="1" thickBot="1" x14ac:dyDescent="0.3">
      <c r="B4" s="47" t="s">
        <v>0</v>
      </c>
      <c r="C4" s="47"/>
      <c r="D4" s="47"/>
      <c r="E4" s="48"/>
      <c r="F4" s="60" t="s">
        <v>2</v>
      </c>
      <c r="G4" s="60"/>
      <c r="H4" s="60"/>
      <c r="I4" s="60"/>
      <c r="J4" s="60"/>
      <c r="K4" s="60"/>
      <c r="L4" s="60"/>
      <c r="M4" s="60"/>
      <c r="N4" s="60"/>
      <c r="O4" s="60"/>
      <c r="P4" s="60"/>
      <c r="Q4" s="60"/>
      <c r="R4" s="60"/>
      <c r="S4" s="60"/>
      <c r="T4" s="61"/>
    </row>
    <row r="5" spans="2:20" ht="15.75" thickBot="1" x14ac:dyDescent="0.3"/>
    <row r="6" spans="2:20" ht="16.5" thickBot="1" x14ac:dyDescent="0.3">
      <c r="B6" s="53" t="s">
        <v>10</v>
      </c>
      <c r="C6" s="54"/>
      <c r="D6" s="54"/>
      <c r="E6" s="54"/>
      <c r="F6" s="54"/>
      <c r="G6" s="54"/>
      <c r="H6" s="54"/>
      <c r="I6" s="54"/>
      <c r="J6" s="54"/>
      <c r="K6" s="54"/>
      <c r="L6" s="55"/>
    </row>
    <row r="7" spans="2:20" ht="15.75" thickBot="1" x14ac:dyDescent="0.3">
      <c r="B7" s="49" t="s">
        <v>1</v>
      </c>
      <c r="C7" s="50"/>
      <c r="D7" s="28"/>
      <c r="E7" s="28"/>
      <c r="F7" s="28"/>
      <c r="G7" s="28"/>
      <c r="H7" s="28"/>
      <c r="I7" s="28"/>
      <c r="J7" s="28"/>
      <c r="K7" s="28"/>
      <c r="L7" s="29"/>
    </row>
    <row r="8" spans="2:20" ht="15.75" thickBot="1" x14ac:dyDescent="0.3">
      <c r="B8" s="49" t="s">
        <v>4</v>
      </c>
      <c r="C8" s="50"/>
      <c r="D8" s="26"/>
      <c r="E8" s="26"/>
      <c r="F8" s="26"/>
      <c r="G8" s="26"/>
      <c r="H8" s="26"/>
      <c r="I8" s="26"/>
      <c r="J8" s="26"/>
      <c r="K8" s="26"/>
      <c r="L8" s="27"/>
    </row>
    <row r="9" spans="2:20" ht="15" customHeight="1" x14ac:dyDescent="0.25">
      <c r="B9" s="51" t="s">
        <v>5</v>
      </c>
      <c r="C9" s="25">
        <v>1</v>
      </c>
      <c r="D9" s="11"/>
      <c r="E9" s="11"/>
      <c r="F9" s="11"/>
      <c r="G9" s="11"/>
      <c r="H9" s="11"/>
      <c r="I9" s="11"/>
      <c r="J9" s="11"/>
      <c r="K9" s="11"/>
      <c r="L9" s="12"/>
    </row>
    <row r="10" spans="2:20" x14ac:dyDescent="0.25">
      <c r="B10" s="51"/>
      <c r="C10" s="23">
        <v>2</v>
      </c>
      <c r="D10" s="13"/>
      <c r="E10" s="13"/>
      <c r="F10" s="13"/>
      <c r="G10" s="13"/>
      <c r="H10" s="13"/>
      <c r="I10" s="13"/>
      <c r="J10" s="13"/>
      <c r="K10" s="13"/>
      <c r="L10" s="14"/>
    </row>
    <row r="11" spans="2:20" x14ac:dyDescent="0.25">
      <c r="B11" s="51"/>
      <c r="C11" s="23">
        <v>3</v>
      </c>
      <c r="D11" s="13"/>
      <c r="E11" s="13"/>
      <c r="F11" s="13"/>
      <c r="G11" s="13"/>
      <c r="H11" s="13"/>
      <c r="I11" s="13"/>
      <c r="J11" s="13"/>
      <c r="K11" s="13"/>
      <c r="L11" s="14"/>
    </row>
    <row r="12" spans="2:20" x14ac:dyDescent="0.25">
      <c r="B12" s="51"/>
      <c r="C12" s="23">
        <v>4</v>
      </c>
      <c r="D12" s="13"/>
      <c r="E12" s="13"/>
      <c r="F12" s="13"/>
      <c r="G12" s="13"/>
      <c r="H12" s="13"/>
      <c r="I12" s="13"/>
      <c r="J12" s="13"/>
      <c r="K12" s="13"/>
      <c r="L12" s="14"/>
    </row>
    <row r="13" spans="2:20" x14ac:dyDescent="0.25">
      <c r="B13" s="51"/>
      <c r="C13" s="23">
        <v>5</v>
      </c>
      <c r="D13" s="13"/>
      <c r="E13" s="13"/>
      <c r="F13" s="13"/>
      <c r="G13" s="13"/>
      <c r="H13" s="13"/>
      <c r="I13" s="13"/>
      <c r="J13" s="13"/>
      <c r="K13" s="13"/>
      <c r="L13" s="14"/>
    </row>
    <row r="14" spans="2:20" x14ac:dyDescent="0.25">
      <c r="B14" s="51"/>
      <c r="C14" s="23">
        <v>6</v>
      </c>
      <c r="D14" s="13"/>
      <c r="E14" s="13"/>
      <c r="F14" s="13"/>
      <c r="G14" s="13"/>
      <c r="H14" s="13"/>
      <c r="I14" s="13"/>
      <c r="J14" s="13"/>
      <c r="K14" s="13"/>
      <c r="L14" s="14"/>
    </row>
    <row r="15" spans="2:20" x14ac:dyDescent="0.25">
      <c r="B15" s="51"/>
      <c r="C15" s="23">
        <v>7</v>
      </c>
      <c r="D15" s="13"/>
      <c r="E15" s="13"/>
      <c r="F15" s="13"/>
      <c r="G15" s="13"/>
      <c r="H15" s="13"/>
      <c r="I15" s="13"/>
      <c r="J15" s="13"/>
      <c r="K15" s="13"/>
      <c r="L15" s="14"/>
    </row>
    <row r="16" spans="2:20" x14ac:dyDescent="0.25">
      <c r="B16" s="51"/>
      <c r="C16" s="23">
        <v>8</v>
      </c>
      <c r="D16" s="13"/>
      <c r="E16" s="13"/>
      <c r="F16" s="13"/>
      <c r="G16" s="13"/>
      <c r="H16" s="13"/>
      <c r="I16" s="13"/>
      <c r="J16" s="13"/>
      <c r="K16" s="13"/>
      <c r="L16" s="14"/>
    </row>
    <row r="17" spans="2:12" x14ac:dyDescent="0.25">
      <c r="B17" s="51"/>
      <c r="C17" s="23">
        <v>9</v>
      </c>
      <c r="D17" s="13"/>
      <c r="E17" s="13"/>
      <c r="F17" s="13"/>
      <c r="G17" s="13"/>
      <c r="H17" s="13"/>
      <c r="I17" s="13"/>
      <c r="J17" s="13"/>
      <c r="K17" s="13"/>
      <c r="L17" s="14"/>
    </row>
    <row r="18" spans="2:12" ht="15.75" thickBot="1" x14ac:dyDescent="0.3">
      <c r="B18" s="52"/>
      <c r="C18" s="24">
        <v>10</v>
      </c>
      <c r="D18" s="15"/>
      <c r="E18" s="15"/>
      <c r="F18" s="15"/>
      <c r="G18" s="15"/>
      <c r="H18" s="15"/>
      <c r="I18" s="15"/>
      <c r="J18" s="15"/>
      <c r="K18" s="15"/>
      <c r="L18" s="16"/>
    </row>
    <row r="19" spans="2:12" ht="15.75" thickBot="1" x14ac:dyDescent="0.3"/>
    <row r="20" spans="2:12" ht="15.75" x14ac:dyDescent="0.25">
      <c r="B20" s="53" t="s">
        <v>8</v>
      </c>
      <c r="C20" s="54"/>
      <c r="D20" s="54"/>
      <c r="E20" s="54"/>
      <c r="F20" s="54"/>
      <c r="G20" s="54"/>
      <c r="H20" s="54"/>
      <c r="I20" s="54"/>
      <c r="J20" s="54"/>
      <c r="K20" s="54"/>
      <c r="L20" s="55"/>
    </row>
    <row r="21" spans="2:12" ht="15" customHeight="1" x14ac:dyDescent="0.25">
      <c r="B21" s="51" t="s">
        <v>5</v>
      </c>
      <c r="C21" s="25">
        <v>1</v>
      </c>
      <c r="D21" s="17">
        <f>D9</f>
        <v>0</v>
      </c>
      <c r="E21" s="17">
        <f>IF(E9&lt;&gt;0,E9+($I$36+E9-18)*(E8-$D$8)*'Calcul dilatation'!$C$2+($I$37)*(E8-$D$8)*'Calcul dilatation'!$C$3,0)</f>
        <v>0</v>
      </c>
      <c r="F21" s="17">
        <f>IF(F9&lt;&gt;0,F9+($I$36+F9-18)*(F8-$D$8)*'Calcul dilatation'!$C$2+($I$37)*(F8-$D$8)*'Calcul dilatation'!$C$3,0)</f>
        <v>0</v>
      </c>
      <c r="G21" s="17">
        <f>IF(G9&lt;&gt;0,G9+($I$36+G9-18)*(G8-$D$8)*'Calcul dilatation'!$C$2+($I$37)*(G8-$D$8)*'Calcul dilatation'!$C$3,0)</f>
        <v>0</v>
      </c>
      <c r="H21" s="17">
        <f>IF(H9&lt;&gt;0,H9+($I$36+H9-18)*(H8-$D$8)*'Calcul dilatation'!$C$2+($I$37)*(H8-$D$8)*'Calcul dilatation'!$C$3,0)</f>
        <v>0</v>
      </c>
      <c r="I21" s="17">
        <f>IF(I9&lt;&gt;0,I9+($I$36+I9-18)*(I8-$D$8)*'Calcul dilatation'!$C$2+($I$37)*(I8-$D$8)*'Calcul dilatation'!$C$3,0)</f>
        <v>0</v>
      </c>
      <c r="J21" s="17">
        <f>IF(J9&lt;&gt;0,J9+($I$36+J9-18)*(J8-$D$8)*'Calcul dilatation'!$C$2+($I$37)*(J8-$D$8)*'Calcul dilatation'!$C$3,0)</f>
        <v>0</v>
      </c>
      <c r="K21" s="17">
        <f>IF(K9&lt;&gt;0,K9+($I$36+K9-18)*(K8-$D$8)*'Calcul dilatation'!$C$2+($I$37)*(K8-$D$8)*'Calcul dilatation'!$C$3,0)</f>
        <v>0</v>
      </c>
      <c r="L21" s="18">
        <f>IF(L9&lt;&gt;0,L9+($I$36+L9-18)*(L8-$D$8)*'Calcul dilatation'!$C$2+($I$37)*(L8-$D$8)*'Calcul dilatation'!$C$3,0)</f>
        <v>0</v>
      </c>
    </row>
    <row r="22" spans="2:12" x14ac:dyDescent="0.25">
      <c r="B22" s="51"/>
      <c r="C22" s="23">
        <v>2</v>
      </c>
      <c r="D22" s="17">
        <f t="shared" ref="D22:D30" si="0">D10</f>
        <v>0</v>
      </c>
      <c r="E22" s="17">
        <f>IF(E10&lt;&gt;0,E10+($I$36+E10-18)*(E9-$D$8)*'Calcul dilatation'!$C$2+($I$37)*(E9-$D$8)*'Calcul dilatation'!$C$3,0)</f>
        <v>0</v>
      </c>
      <c r="F22" s="17">
        <f>IF(F10&lt;&gt;0,F10+($I$36+F10-18)*(F9-$D$8)*'Calcul dilatation'!$C$2+($I$37)*(F9-$D$8)*'Calcul dilatation'!$C$3,0)</f>
        <v>0</v>
      </c>
      <c r="G22" s="17">
        <f>IF(G10&lt;&gt;0,G10+($I$36+G10-18)*(G9-$D$8)*'Calcul dilatation'!$C$2+($I$37)*(G9-$D$8)*'Calcul dilatation'!$C$3,0)</f>
        <v>0</v>
      </c>
      <c r="H22" s="17">
        <f>IF(H10&lt;&gt;0,H10+($I$36+H10-18)*(H9-$D$8)*'Calcul dilatation'!$C$2+($I$37)*(H9-$D$8)*'Calcul dilatation'!$C$3,0)</f>
        <v>0</v>
      </c>
      <c r="I22" s="17">
        <f>IF(I10&lt;&gt;0,I10+($I$36+I10-18)*(I9-$D$8)*'Calcul dilatation'!$C$2+($I$37)*(I9-$D$8)*'Calcul dilatation'!$C$3,0)</f>
        <v>0</v>
      </c>
      <c r="J22" s="17">
        <f>IF(J10&lt;&gt;0,J10+($I$36+J10-18)*(J9-$D$8)*'Calcul dilatation'!$C$2+($I$37)*(J9-$D$8)*'Calcul dilatation'!$C$3,0)</f>
        <v>0</v>
      </c>
      <c r="K22" s="17">
        <f>IF(K10&lt;&gt;0,K10+($I$36+K10-18)*(K9-$D$8)*'Calcul dilatation'!$C$2+($I$37)*(K9-$D$8)*'Calcul dilatation'!$C$3,0)</f>
        <v>0</v>
      </c>
      <c r="L22" s="18">
        <f>IF(L10&lt;&gt;0,L10+($I$36+L10-18)*(L9-$D$8)*'Calcul dilatation'!$C$2+($I$37)*(L9-$D$8)*'Calcul dilatation'!$C$3,0)</f>
        <v>0</v>
      </c>
    </row>
    <row r="23" spans="2:12" x14ac:dyDescent="0.25">
      <c r="B23" s="51"/>
      <c r="C23" s="23">
        <v>3</v>
      </c>
      <c r="D23" s="17">
        <f t="shared" si="0"/>
        <v>0</v>
      </c>
      <c r="E23" s="17">
        <f>IF(E11&lt;&gt;0,E11+($I$36+E11-18)*(E10-$D$8)*'Calcul dilatation'!$C$2+($I$37)*(E10-$D$8)*'Calcul dilatation'!$C$3,0)</f>
        <v>0</v>
      </c>
      <c r="F23" s="17">
        <f>IF(F11&lt;&gt;0,F11+($I$36+F11-18)*(F10-$D$8)*'Calcul dilatation'!$C$2+($I$37)*(F10-$D$8)*'Calcul dilatation'!$C$3,0)</f>
        <v>0</v>
      </c>
      <c r="G23" s="17">
        <f>IF(G11&lt;&gt;0,G11+($I$36+G11-18)*(G10-$D$8)*'Calcul dilatation'!$C$2+($I$37)*(G10-$D$8)*'Calcul dilatation'!$C$3,0)</f>
        <v>0</v>
      </c>
      <c r="H23" s="17">
        <f>IF(H11&lt;&gt;0,H11+($I$36+H11-18)*(H10-$D$8)*'Calcul dilatation'!$C$2+($I$37)*(H10-$D$8)*'Calcul dilatation'!$C$3,0)</f>
        <v>0</v>
      </c>
      <c r="I23" s="17">
        <f>IF(I11&lt;&gt;0,I11+($I$36+I11-18)*(I10-$D$8)*'Calcul dilatation'!$C$2+($I$37)*(I10-$D$8)*'Calcul dilatation'!$C$3,0)</f>
        <v>0</v>
      </c>
      <c r="J23" s="17">
        <f>IF(J11&lt;&gt;0,J11+($I$36+J11-18)*(J10-$D$8)*'Calcul dilatation'!$C$2+($I$37)*(J10-$D$8)*'Calcul dilatation'!$C$3,0)</f>
        <v>0</v>
      </c>
      <c r="K23" s="17">
        <f>IF(K11&lt;&gt;0,K11+($I$36+K11-18)*(K10-$D$8)*'Calcul dilatation'!$C$2+($I$37)*(K10-$D$8)*'Calcul dilatation'!$C$3,0)</f>
        <v>0</v>
      </c>
      <c r="L23" s="18">
        <f>IF(L11&lt;&gt;0,L11+($I$36+L11-18)*(L10-$D$8)*'Calcul dilatation'!$C$2+($I$37)*(L10-$D$8)*'Calcul dilatation'!$C$3,0)</f>
        <v>0</v>
      </c>
    </row>
    <row r="24" spans="2:12" x14ac:dyDescent="0.25">
      <c r="B24" s="51"/>
      <c r="C24" s="23">
        <v>4</v>
      </c>
      <c r="D24" s="17">
        <f t="shared" si="0"/>
        <v>0</v>
      </c>
      <c r="E24" s="17">
        <f>IF(E12&lt;&gt;0,E12+($I$36+E12-18)*(E11-$D$8)*'Calcul dilatation'!$C$2+($I$37)*(E11-$D$8)*'Calcul dilatation'!$C$3,0)</f>
        <v>0</v>
      </c>
      <c r="F24" s="17">
        <f>IF(F12&lt;&gt;0,F12+($I$36+F12-18)*(F11-$D$8)*'Calcul dilatation'!$C$2+($I$37)*(F11-$D$8)*'Calcul dilatation'!$C$3,0)</f>
        <v>0</v>
      </c>
      <c r="G24" s="17">
        <f>IF(G12&lt;&gt;0,G12+($I$36+G12-18)*(G11-$D$8)*'Calcul dilatation'!$C$2+($I$37)*(G11-$D$8)*'Calcul dilatation'!$C$3,0)</f>
        <v>0</v>
      </c>
      <c r="H24" s="17">
        <f>IF(H12&lt;&gt;0,H12+($I$36+H12-18)*(H11-$D$8)*'Calcul dilatation'!$C$2+($I$37)*(H11-$D$8)*'Calcul dilatation'!$C$3,0)</f>
        <v>0</v>
      </c>
      <c r="I24" s="17">
        <f>IF(I12&lt;&gt;0,I12+($I$36+I12-18)*(I11-$D$8)*'Calcul dilatation'!$C$2+($I$37)*(I11-$D$8)*'Calcul dilatation'!$C$3,0)</f>
        <v>0</v>
      </c>
      <c r="J24" s="17">
        <f>IF(J12&lt;&gt;0,J12+($I$36+J12-18)*(J11-$D$8)*'Calcul dilatation'!$C$2+($I$37)*(J11-$D$8)*'Calcul dilatation'!$C$3,0)</f>
        <v>0</v>
      </c>
      <c r="K24" s="17">
        <f>IF(K12&lt;&gt;0,K12+($I$36+K12-18)*(K11-$D$8)*'Calcul dilatation'!$C$2+($I$37)*(K11-$D$8)*'Calcul dilatation'!$C$3,0)</f>
        <v>0</v>
      </c>
      <c r="L24" s="18">
        <f>IF(L12&lt;&gt;0,L12+($I$36+L12-18)*(L11-$D$8)*'Calcul dilatation'!$C$2+($I$37)*(L11-$D$8)*'Calcul dilatation'!$C$3,0)</f>
        <v>0</v>
      </c>
    </row>
    <row r="25" spans="2:12" x14ac:dyDescent="0.25">
      <c r="B25" s="51"/>
      <c r="C25" s="23">
        <v>5</v>
      </c>
      <c r="D25" s="17">
        <f t="shared" si="0"/>
        <v>0</v>
      </c>
      <c r="E25" s="17">
        <f>IF(E13&lt;&gt;0,E13+($I$36+E13-18)*(E12-$D$8)*'Calcul dilatation'!$C$2+($I$37)*(E12-$D$8)*'Calcul dilatation'!$C$3,0)</f>
        <v>0</v>
      </c>
      <c r="F25" s="17">
        <f>IF(F13&lt;&gt;0,F13+($I$36+F13-18)*(F12-$D$8)*'Calcul dilatation'!$C$2+($I$37)*(F12-$D$8)*'Calcul dilatation'!$C$3,0)</f>
        <v>0</v>
      </c>
      <c r="G25" s="17">
        <f>IF(G13&lt;&gt;0,G13+($I$36+G13-18)*(G12-$D$8)*'Calcul dilatation'!$C$2+($I$37)*(G12-$D$8)*'Calcul dilatation'!$C$3,0)</f>
        <v>0</v>
      </c>
      <c r="H25" s="17">
        <f>IF(H13&lt;&gt;0,H13+($I$36+H13-18)*(H12-$D$8)*'Calcul dilatation'!$C$2+($I$37)*(H12-$D$8)*'Calcul dilatation'!$C$3,0)</f>
        <v>0</v>
      </c>
      <c r="I25" s="17">
        <f>IF(I13&lt;&gt;0,I13+($I$36+I13-18)*(I12-$D$8)*'Calcul dilatation'!$C$2+($I$37)*(I12-$D$8)*'Calcul dilatation'!$C$3,0)</f>
        <v>0</v>
      </c>
      <c r="J25" s="17">
        <f>IF(J13&lt;&gt;0,J13+($I$36+J13-18)*(J12-$D$8)*'Calcul dilatation'!$C$2+($I$37)*(J12-$D$8)*'Calcul dilatation'!$C$3,0)</f>
        <v>0</v>
      </c>
      <c r="K25" s="17">
        <f>IF(K13&lt;&gt;0,K13+($I$36+K13-18)*(K12-$D$8)*'Calcul dilatation'!$C$2+($I$37)*(K12-$D$8)*'Calcul dilatation'!$C$3,0)</f>
        <v>0</v>
      </c>
      <c r="L25" s="18">
        <f>IF(L13&lt;&gt;0,L13+($I$36+L13-18)*(L12-$D$8)*'Calcul dilatation'!$C$2+($I$37)*(L12-$D$8)*'Calcul dilatation'!$C$3,0)</f>
        <v>0</v>
      </c>
    </row>
    <row r="26" spans="2:12" x14ac:dyDescent="0.25">
      <c r="B26" s="51"/>
      <c r="C26" s="23">
        <v>6</v>
      </c>
      <c r="D26" s="17">
        <f t="shared" si="0"/>
        <v>0</v>
      </c>
      <c r="E26" s="17">
        <f>IF(E14&lt;&gt;0,E14+($I$36+E14-18)*(E13-$D$8)*'Calcul dilatation'!$C$2+($I$37)*(E13-$D$8)*'Calcul dilatation'!$C$3,0)</f>
        <v>0</v>
      </c>
      <c r="F26" s="17">
        <f>IF(F14&lt;&gt;0,F14+($I$36+F14-18)*(F13-$D$8)*'Calcul dilatation'!$C$2+($I$37)*(F13-$D$8)*'Calcul dilatation'!$C$3,0)</f>
        <v>0</v>
      </c>
      <c r="G26" s="17">
        <f>IF(G14&lt;&gt;0,G14+($I$36+G14-18)*(G13-$D$8)*'Calcul dilatation'!$C$2+($I$37)*(G13-$D$8)*'Calcul dilatation'!$C$3,0)</f>
        <v>0</v>
      </c>
      <c r="H26" s="17">
        <f>IF(H14&lt;&gt;0,H14+($I$36+H14-18)*(H13-$D$8)*'Calcul dilatation'!$C$2+($I$37)*(H13-$D$8)*'Calcul dilatation'!$C$3,0)</f>
        <v>0</v>
      </c>
      <c r="I26" s="17">
        <f>IF(I14&lt;&gt;0,I14+($I$36+I14-18)*(I13-$D$8)*'Calcul dilatation'!$C$2+($I$37)*(I13-$D$8)*'Calcul dilatation'!$C$3,0)</f>
        <v>0</v>
      </c>
      <c r="J26" s="17">
        <f>IF(J14&lt;&gt;0,J14+($I$36+J14-18)*(J13-$D$8)*'Calcul dilatation'!$C$2+($I$37)*(J13-$D$8)*'Calcul dilatation'!$C$3,0)</f>
        <v>0</v>
      </c>
      <c r="K26" s="17">
        <f>IF(K14&lt;&gt;0,K14+($I$36+K14-18)*(K13-$D$8)*'Calcul dilatation'!$C$2+($I$37)*(K13-$D$8)*'Calcul dilatation'!$C$3,0)</f>
        <v>0</v>
      </c>
      <c r="L26" s="18">
        <f>IF(L14&lt;&gt;0,L14+($I$36+L14-18)*(L13-$D$8)*'Calcul dilatation'!$C$2+($I$37)*(L13-$D$8)*'Calcul dilatation'!$C$3,0)</f>
        <v>0</v>
      </c>
    </row>
    <row r="27" spans="2:12" x14ac:dyDescent="0.25">
      <c r="B27" s="51"/>
      <c r="C27" s="23">
        <v>7</v>
      </c>
      <c r="D27" s="17">
        <f t="shared" si="0"/>
        <v>0</v>
      </c>
      <c r="E27" s="17">
        <f>IF(E15&lt;&gt;0,E15+($I$36+E15-18)*(E14-$D$8)*'Calcul dilatation'!$C$2+($I$37)*(E14-$D$8)*'Calcul dilatation'!$C$3,0)</f>
        <v>0</v>
      </c>
      <c r="F27" s="17">
        <f>IF(F15&lt;&gt;0,F15+($I$36+F15-18)*(F14-$D$8)*'Calcul dilatation'!$C$2+($I$37)*(F14-$D$8)*'Calcul dilatation'!$C$3,0)</f>
        <v>0</v>
      </c>
      <c r="G27" s="17">
        <f>IF(G15&lt;&gt;0,G15+($I$36+G15-18)*(G14-$D$8)*'Calcul dilatation'!$C$2+($I$37)*(G14-$D$8)*'Calcul dilatation'!$C$3,0)</f>
        <v>0</v>
      </c>
      <c r="H27" s="17">
        <f>IF(H15&lt;&gt;0,H15+($I$36+H15-18)*(H14-$D$8)*'Calcul dilatation'!$C$2+($I$37)*(H14-$D$8)*'Calcul dilatation'!$C$3,0)</f>
        <v>0</v>
      </c>
      <c r="I27" s="17">
        <f>IF(I15&lt;&gt;0,I15+($I$36+I15-18)*(I14-$D$8)*'Calcul dilatation'!$C$2+($I$37)*(I14-$D$8)*'Calcul dilatation'!$C$3,0)</f>
        <v>0</v>
      </c>
      <c r="J27" s="17">
        <f>IF(J15&lt;&gt;0,J15+($I$36+J15-18)*(J14-$D$8)*'Calcul dilatation'!$C$2+($I$37)*(J14-$D$8)*'Calcul dilatation'!$C$3,0)</f>
        <v>0</v>
      </c>
      <c r="K27" s="17">
        <f>IF(K15&lt;&gt;0,K15+($I$36+K15-18)*(K14-$D$8)*'Calcul dilatation'!$C$2+($I$37)*(K14-$D$8)*'Calcul dilatation'!$C$3,0)</f>
        <v>0</v>
      </c>
      <c r="L27" s="18">
        <f>IF(L15&lt;&gt;0,L15+($I$36+L15-18)*(L14-$D$8)*'Calcul dilatation'!$C$2+($I$37)*(L14-$D$8)*'Calcul dilatation'!$C$3,0)</f>
        <v>0</v>
      </c>
    </row>
    <row r="28" spans="2:12" x14ac:dyDescent="0.25">
      <c r="B28" s="51"/>
      <c r="C28" s="23">
        <v>8</v>
      </c>
      <c r="D28" s="17">
        <f t="shared" si="0"/>
        <v>0</v>
      </c>
      <c r="E28" s="17">
        <f>IF(E16&lt;&gt;0,E16+($I$36+E16-18)*(E15-$D$8)*'Calcul dilatation'!$C$2+($I$37)*(E15-$D$8)*'Calcul dilatation'!$C$3,0)</f>
        <v>0</v>
      </c>
      <c r="F28" s="17">
        <f>IF(F16&lt;&gt;0,F16+($I$36+F16-18)*(F15-$D$8)*'Calcul dilatation'!$C$2+($I$37)*(F15-$D$8)*'Calcul dilatation'!$C$3,0)</f>
        <v>0</v>
      </c>
      <c r="G28" s="17">
        <f>IF(G16&lt;&gt;0,G16+($I$36+G16-18)*(G15-$D$8)*'Calcul dilatation'!$C$2+($I$37)*(G15-$D$8)*'Calcul dilatation'!$C$3,0)</f>
        <v>0</v>
      </c>
      <c r="H28" s="17">
        <f>IF(H16&lt;&gt;0,H16+($I$36+H16-18)*(H15-$D$8)*'Calcul dilatation'!$C$2+($I$37)*(H15-$D$8)*'Calcul dilatation'!$C$3,0)</f>
        <v>0</v>
      </c>
      <c r="I28" s="17">
        <f>IF(I16&lt;&gt;0,I16+($I$36+I16-18)*(I15-$D$8)*'Calcul dilatation'!$C$2+($I$37)*(I15-$D$8)*'Calcul dilatation'!$C$3,0)</f>
        <v>0</v>
      </c>
      <c r="J28" s="17">
        <f>IF(J16&lt;&gt;0,J16+($I$36+J16-18)*(J15-$D$8)*'Calcul dilatation'!$C$2+($I$37)*(J15-$D$8)*'Calcul dilatation'!$C$3,0)</f>
        <v>0</v>
      </c>
      <c r="K28" s="17">
        <f>IF(K16&lt;&gt;0,K16+($I$36+K16-18)*(K15-$D$8)*'Calcul dilatation'!$C$2+($I$37)*(K15-$D$8)*'Calcul dilatation'!$C$3,0)</f>
        <v>0</v>
      </c>
      <c r="L28" s="18">
        <f>IF(L16&lt;&gt;0,L16+($I$36+L16-18)*(L15-$D$8)*'Calcul dilatation'!$C$2+($I$37)*(L15-$D$8)*'Calcul dilatation'!$C$3,0)</f>
        <v>0</v>
      </c>
    </row>
    <row r="29" spans="2:12" x14ac:dyDescent="0.25">
      <c r="B29" s="51"/>
      <c r="C29" s="23">
        <v>9</v>
      </c>
      <c r="D29" s="17">
        <f t="shared" si="0"/>
        <v>0</v>
      </c>
      <c r="E29" s="17">
        <f>IF(E17&lt;&gt;0,E17+($I$36+E17-18)*(E16-$D$8)*'Calcul dilatation'!$C$2+($I$37)*(E16-$D$8)*'Calcul dilatation'!$C$3,0)</f>
        <v>0</v>
      </c>
      <c r="F29" s="17">
        <f>IF(F17&lt;&gt;0,F17+($I$36+F17-18)*(F16-$D$8)*'Calcul dilatation'!$C$2+($I$37)*(F16-$D$8)*'Calcul dilatation'!$C$3,0)</f>
        <v>0</v>
      </c>
      <c r="G29" s="17">
        <f>IF(G17&lt;&gt;0,G17+($I$36+G17-18)*(G16-$D$8)*'Calcul dilatation'!$C$2+($I$37)*(G16-$D$8)*'Calcul dilatation'!$C$3,0)</f>
        <v>0</v>
      </c>
      <c r="H29" s="17">
        <f>IF(H17&lt;&gt;0,H17+($I$36+H17-18)*(H16-$D$8)*'Calcul dilatation'!$C$2+($I$37)*(H16-$D$8)*'Calcul dilatation'!$C$3,0)</f>
        <v>0</v>
      </c>
      <c r="I29" s="17">
        <f>IF(I17&lt;&gt;0,I17+($I$36+I17-18)*(I16-$D$8)*'Calcul dilatation'!$C$2+($I$37)*(I16-$D$8)*'Calcul dilatation'!$C$3,0)</f>
        <v>0</v>
      </c>
      <c r="J29" s="17">
        <f>IF(J17&lt;&gt;0,J17+($I$36+J17-18)*(J16-$D$8)*'Calcul dilatation'!$C$2+($I$37)*(J16-$D$8)*'Calcul dilatation'!$C$3,0)</f>
        <v>0</v>
      </c>
      <c r="K29" s="17">
        <f>IF(K17&lt;&gt;0,K17+($I$36+K17-18)*(K16-$D$8)*'Calcul dilatation'!$C$2+($I$37)*(K16-$D$8)*'Calcul dilatation'!$C$3,0)</f>
        <v>0</v>
      </c>
      <c r="L29" s="18">
        <f>IF(L17&lt;&gt;0,L17+($I$36+L17-18)*(L16-$D$8)*'Calcul dilatation'!$C$2+($I$37)*(L16-$D$8)*'Calcul dilatation'!$C$3,0)</f>
        <v>0</v>
      </c>
    </row>
    <row r="30" spans="2:12" ht="15.75" thickBot="1" x14ac:dyDescent="0.3">
      <c r="B30" s="52"/>
      <c r="C30" s="24">
        <v>10</v>
      </c>
      <c r="D30" s="19">
        <f t="shared" si="0"/>
        <v>0</v>
      </c>
      <c r="E30" s="19">
        <f>IF(E18&lt;&gt;0,E18+($I$36+E18-18)*(E17-$D$8)*'Calcul dilatation'!$C$2+($I$37)*(E17-$D$8)*'Calcul dilatation'!$C$3,0)</f>
        <v>0</v>
      </c>
      <c r="F30" s="19">
        <f>IF(F18&lt;&gt;0,F18+($I$36+F18-18)*(F17-$D$8)*'Calcul dilatation'!$C$2+($I$37)*(F17-$D$8)*'Calcul dilatation'!$C$3,0)</f>
        <v>0</v>
      </c>
      <c r="G30" s="19">
        <f>IF(G18&lt;&gt;0,G18+($I$36+G18-18)*(G17-$D$8)*'Calcul dilatation'!$C$2+($I$37)*(G17-$D$8)*'Calcul dilatation'!$C$3,0)</f>
        <v>0</v>
      </c>
      <c r="H30" s="19">
        <f>IF(H18&lt;&gt;0,H18+($I$36+H18-18)*(H17-$D$8)*'Calcul dilatation'!$C$2+($I$37)*(H17-$D$8)*'Calcul dilatation'!$C$3,0)</f>
        <v>0</v>
      </c>
      <c r="I30" s="19">
        <f>IF(I18&lt;&gt;0,I18+($I$36+I18-18)*(I17-$D$8)*'Calcul dilatation'!$C$2+($I$37)*(I17-$D$8)*'Calcul dilatation'!$C$3,0)</f>
        <v>0</v>
      </c>
      <c r="J30" s="19">
        <f>IF(J18&lt;&gt;0,J18+($I$36+J18-18)*(J17-$D$8)*'Calcul dilatation'!$C$2+($I$37)*(J17-$D$8)*'Calcul dilatation'!$C$3,0)</f>
        <v>0</v>
      </c>
      <c r="K30" s="19">
        <f>IF(K18&lt;&gt;0,K18+($I$36+K18-18)*(K17-$D$8)*'Calcul dilatation'!$C$2+($I$37)*(K17-$D$8)*'Calcul dilatation'!$C$3,0)</f>
        <v>0</v>
      </c>
      <c r="L30" s="20">
        <f>IF(L18&lt;&gt;0,L18+($I$36+L18-18)*(L17-$D$8)*'Calcul dilatation'!$C$2+($I$37)*(L17-$D$8)*'Calcul dilatation'!$C$3,0)</f>
        <v>0</v>
      </c>
    </row>
    <row r="32" spans="2:12" hidden="1" x14ac:dyDescent="0.25">
      <c r="C32" s="31" t="s">
        <v>18</v>
      </c>
      <c r="D32" s="32"/>
      <c r="E32" s="32"/>
      <c r="F32" s="32"/>
      <c r="G32" s="32"/>
      <c r="H32" s="32"/>
      <c r="I32" s="32"/>
      <c r="J32" s="33"/>
    </row>
    <row r="33" spans="3:10" hidden="1" x14ac:dyDescent="0.25">
      <c r="C33" s="34" t="s">
        <v>17</v>
      </c>
      <c r="D33" s="35"/>
      <c r="E33" s="36"/>
      <c r="F33" s="37"/>
      <c r="G33" s="35"/>
      <c r="H33" s="35"/>
      <c r="I33" s="38">
        <f>D8-'Calcul dilatation'!C6</f>
        <v>-20</v>
      </c>
      <c r="J33" s="39"/>
    </row>
    <row r="34" spans="3:10" hidden="1" x14ac:dyDescent="0.25">
      <c r="C34" s="34" t="s">
        <v>20</v>
      </c>
      <c r="D34" s="35"/>
      <c r="E34" s="35"/>
      <c r="F34" s="37"/>
      <c r="G34" s="35"/>
      <c r="H34" s="35"/>
      <c r="I34" s="36">
        <f>I33*'Calcul dilatation'!C2*'Calcul dilatation'!C4</f>
        <v>-5.7399999999999993E-2</v>
      </c>
      <c r="J34" s="40" t="s">
        <v>6</v>
      </c>
    </row>
    <row r="35" spans="3:10" hidden="1" x14ac:dyDescent="0.25">
      <c r="C35" s="34" t="s">
        <v>19</v>
      </c>
      <c r="D35" s="35"/>
      <c r="E35" s="35"/>
      <c r="F35" s="37"/>
      <c r="G35" s="35"/>
      <c r="H35" s="35"/>
      <c r="I35" s="36">
        <f>I33*'Calcul dilatation'!C3*'Calcul dilatation'!C5</f>
        <v>-0.10854</v>
      </c>
      <c r="J35" s="40" t="s">
        <v>6</v>
      </c>
    </row>
    <row r="36" spans="3:10" hidden="1" x14ac:dyDescent="0.25">
      <c r="C36" s="34" t="s">
        <v>21</v>
      </c>
      <c r="D36" s="35"/>
      <c r="E36" s="35"/>
      <c r="F36" s="37"/>
      <c r="G36" s="35"/>
      <c r="H36" s="35"/>
      <c r="I36" s="36">
        <f>I34+'Calcul dilatation'!C4</f>
        <v>40.942599999999999</v>
      </c>
      <c r="J36" s="40" t="s">
        <v>6</v>
      </c>
    </row>
    <row r="37" spans="3:10" ht="15.75" hidden="1" thickBot="1" x14ac:dyDescent="0.3">
      <c r="C37" s="41" t="s">
        <v>22</v>
      </c>
      <c r="D37" s="42"/>
      <c r="E37" s="42"/>
      <c r="F37" s="43"/>
      <c r="G37" s="42"/>
      <c r="H37" s="42"/>
      <c r="I37" s="44">
        <f>I35+'Calcul dilatation'!C5</f>
        <v>80.891459999999995</v>
      </c>
      <c r="J37" s="45" t="s">
        <v>6</v>
      </c>
    </row>
  </sheetData>
  <mergeCells count="10">
    <mergeCell ref="B8:C8"/>
    <mergeCell ref="B9:B18"/>
    <mergeCell ref="B20:L20"/>
    <mergeCell ref="B21:B30"/>
    <mergeCell ref="B2:E2"/>
    <mergeCell ref="F2:T2"/>
    <mergeCell ref="B4:E4"/>
    <mergeCell ref="F4:T4"/>
    <mergeCell ref="B6:L6"/>
    <mergeCell ref="B7:C7"/>
  </mergeCells>
  <pageMargins left="0.7" right="0.7" top="0.75" bottom="0.75" header="0.3" footer="0.3"/>
  <pageSetup paperSize="9" scale="6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9E665-3929-4C4F-BCB0-349D0D0C88AC}">
  <sheetPr>
    <pageSetUpPr fitToPage="1"/>
  </sheetPr>
  <dimension ref="B1:T37"/>
  <sheetViews>
    <sheetView showGridLines="0" showZeros="0" workbookViewId="0">
      <selection activeCell="F40" sqref="F40"/>
    </sheetView>
  </sheetViews>
  <sheetFormatPr baseColWidth="10" defaultRowHeight="15" x14ac:dyDescent="0.25"/>
  <cols>
    <col min="1" max="1" width="2" customWidth="1"/>
    <col min="2" max="2" width="3.28515625" customWidth="1"/>
    <col min="3" max="3" width="8.7109375" customWidth="1"/>
    <col min="4" max="12" width="8.7109375" bestFit="1" customWidth="1"/>
    <col min="20" max="20" width="14.7109375" customWidth="1"/>
    <col min="21" max="21" width="2.42578125" customWidth="1"/>
  </cols>
  <sheetData>
    <row r="1" spans="2:20" ht="6" customHeight="1" thickBot="1" x14ac:dyDescent="0.3"/>
    <row r="2" spans="2:20" ht="53.25" customHeight="1" thickBot="1" x14ac:dyDescent="0.3">
      <c r="B2" s="56"/>
      <c r="C2" s="57"/>
      <c r="D2" s="57"/>
      <c r="E2" s="57"/>
      <c r="F2" s="58" t="s">
        <v>9</v>
      </c>
      <c r="G2" s="58"/>
      <c r="H2" s="58"/>
      <c r="I2" s="58"/>
      <c r="J2" s="58"/>
      <c r="K2" s="58"/>
      <c r="L2" s="58"/>
      <c r="M2" s="58"/>
      <c r="N2" s="58"/>
      <c r="O2" s="58"/>
      <c r="P2" s="58"/>
      <c r="Q2" s="58"/>
      <c r="R2" s="58"/>
      <c r="S2" s="58"/>
      <c r="T2" s="59"/>
    </row>
    <row r="3" spans="2:20" ht="12" customHeight="1" thickBot="1" x14ac:dyDescent="0.3"/>
    <row r="4" spans="2:20" s="1" customFormat="1" ht="25.5" customHeight="1" thickBot="1" x14ac:dyDescent="0.3">
      <c r="B4" s="47" t="s">
        <v>0</v>
      </c>
      <c r="C4" s="47"/>
      <c r="D4" s="47"/>
      <c r="E4" s="48"/>
      <c r="F4" s="60" t="s">
        <v>2</v>
      </c>
      <c r="G4" s="60"/>
      <c r="H4" s="60"/>
      <c r="I4" s="60"/>
      <c r="J4" s="60"/>
      <c r="K4" s="60"/>
      <c r="L4" s="60"/>
      <c r="M4" s="60"/>
      <c r="N4" s="60"/>
      <c r="O4" s="60"/>
      <c r="P4" s="60"/>
      <c r="Q4" s="60"/>
      <c r="R4" s="60"/>
      <c r="S4" s="60"/>
      <c r="T4" s="61"/>
    </row>
    <row r="5" spans="2:20" ht="15.75" thickBot="1" x14ac:dyDescent="0.3"/>
    <row r="6" spans="2:20" ht="16.5" thickBot="1" x14ac:dyDescent="0.3">
      <c r="B6" s="53" t="s">
        <v>10</v>
      </c>
      <c r="C6" s="54"/>
      <c r="D6" s="54"/>
      <c r="E6" s="54"/>
      <c r="F6" s="54"/>
      <c r="G6" s="54"/>
      <c r="H6" s="54"/>
      <c r="I6" s="54"/>
      <c r="J6" s="54"/>
      <c r="K6" s="54"/>
      <c r="L6" s="55"/>
    </row>
    <row r="7" spans="2:20" ht="15.75" thickBot="1" x14ac:dyDescent="0.3">
      <c r="B7" s="49" t="s">
        <v>1</v>
      </c>
      <c r="C7" s="50"/>
      <c r="D7" s="7">
        <v>44391</v>
      </c>
      <c r="E7" s="7">
        <v>44433</v>
      </c>
      <c r="F7" s="7">
        <v>44466</v>
      </c>
      <c r="G7" s="7">
        <v>44515</v>
      </c>
      <c r="H7" s="7">
        <v>44546</v>
      </c>
      <c r="I7" s="7">
        <v>44578</v>
      </c>
      <c r="J7" s="7">
        <v>44617</v>
      </c>
      <c r="K7" s="7">
        <v>44639</v>
      </c>
      <c r="L7" s="8">
        <v>44671</v>
      </c>
    </row>
    <row r="8" spans="2:20" ht="15.75" thickBot="1" x14ac:dyDescent="0.3">
      <c r="B8" s="49" t="s">
        <v>4</v>
      </c>
      <c r="C8" s="50"/>
      <c r="D8" s="5">
        <v>29</v>
      </c>
      <c r="E8" s="5">
        <v>32</v>
      </c>
      <c r="F8" s="5">
        <v>21</v>
      </c>
      <c r="G8" s="5">
        <v>12</v>
      </c>
      <c r="H8" s="5">
        <v>9</v>
      </c>
      <c r="I8" s="5">
        <v>8</v>
      </c>
      <c r="J8" s="5">
        <v>10</v>
      </c>
      <c r="K8" s="5">
        <v>15</v>
      </c>
      <c r="L8" s="6">
        <v>19</v>
      </c>
    </row>
    <row r="9" spans="2:20" ht="15" customHeight="1" x14ac:dyDescent="0.25">
      <c r="B9" s="51" t="s">
        <v>5</v>
      </c>
      <c r="C9" s="4">
        <v>1</v>
      </c>
      <c r="D9" s="11">
        <v>30.8</v>
      </c>
      <c r="E9" s="11">
        <v>31.25</v>
      </c>
      <c r="F9" s="11">
        <v>33.5</v>
      </c>
      <c r="G9" s="11">
        <v>34</v>
      </c>
      <c r="H9" s="11">
        <v>34.700000000000003</v>
      </c>
      <c r="I9" s="11">
        <v>36.65</v>
      </c>
      <c r="J9" s="11">
        <v>37</v>
      </c>
      <c r="K9" s="11">
        <v>36.5</v>
      </c>
      <c r="L9" s="12">
        <v>36.200000000000003</v>
      </c>
    </row>
    <row r="10" spans="2:20" x14ac:dyDescent="0.25">
      <c r="B10" s="51"/>
      <c r="C10" s="2">
        <v>2</v>
      </c>
      <c r="D10" s="13">
        <v>30.1</v>
      </c>
      <c r="E10" s="13">
        <v>30.1</v>
      </c>
      <c r="F10" s="13">
        <v>31.5</v>
      </c>
      <c r="G10" s="13">
        <v>30.25</v>
      </c>
      <c r="H10" s="13">
        <v>31.3</v>
      </c>
      <c r="I10" s="13">
        <v>33.4</v>
      </c>
      <c r="J10" s="13">
        <v>34.950000000000003</v>
      </c>
      <c r="K10" s="13">
        <v>37.6</v>
      </c>
      <c r="L10" s="14">
        <v>37.450000000000003</v>
      </c>
    </row>
    <row r="11" spans="2:20" x14ac:dyDescent="0.25">
      <c r="B11" s="51"/>
      <c r="C11" s="2">
        <v>3</v>
      </c>
      <c r="D11" s="13">
        <v>32.049999999999997</v>
      </c>
      <c r="E11" s="13">
        <v>35</v>
      </c>
      <c r="F11" s="13">
        <v>32.700000000000003</v>
      </c>
      <c r="G11" s="13">
        <v>33.200000000000003</v>
      </c>
      <c r="H11" s="13">
        <v>34.799999999999997</v>
      </c>
      <c r="I11" s="13">
        <v>36.65</v>
      </c>
      <c r="J11" s="13">
        <v>38.799999999999997</v>
      </c>
      <c r="K11" s="13">
        <v>38.9</v>
      </c>
      <c r="L11" s="14">
        <v>38</v>
      </c>
    </row>
    <row r="12" spans="2:20" x14ac:dyDescent="0.25">
      <c r="B12" s="51"/>
      <c r="C12" s="2">
        <v>4</v>
      </c>
      <c r="D12" s="13"/>
      <c r="E12" s="13"/>
      <c r="F12" s="13"/>
      <c r="G12" s="13"/>
      <c r="H12" s="13"/>
      <c r="I12" s="13"/>
      <c r="J12" s="13"/>
      <c r="K12" s="13"/>
      <c r="L12" s="14"/>
    </row>
    <row r="13" spans="2:20" x14ac:dyDescent="0.25">
      <c r="B13" s="51"/>
      <c r="C13" s="2">
        <v>5</v>
      </c>
      <c r="D13" s="13"/>
      <c r="E13" s="13"/>
      <c r="F13" s="13"/>
      <c r="G13" s="13"/>
      <c r="H13" s="13"/>
      <c r="I13" s="13"/>
      <c r="J13" s="13"/>
      <c r="K13" s="13"/>
      <c r="L13" s="14"/>
    </row>
    <row r="14" spans="2:20" x14ac:dyDescent="0.25">
      <c r="B14" s="51"/>
      <c r="C14" s="2">
        <v>6</v>
      </c>
      <c r="D14" s="13"/>
      <c r="E14" s="13"/>
      <c r="F14" s="13"/>
      <c r="G14" s="13"/>
      <c r="H14" s="13"/>
      <c r="I14" s="13"/>
      <c r="J14" s="13"/>
      <c r="K14" s="13"/>
      <c r="L14" s="14"/>
    </row>
    <row r="15" spans="2:20" x14ac:dyDescent="0.25">
      <c r="B15" s="51"/>
      <c r="C15" s="2">
        <v>7</v>
      </c>
      <c r="D15" s="13"/>
      <c r="E15" s="13"/>
      <c r="F15" s="13"/>
      <c r="G15" s="13"/>
      <c r="H15" s="13"/>
      <c r="I15" s="13"/>
      <c r="J15" s="13"/>
      <c r="K15" s="13"/>
      <c r="L15" s="14"/>
    </row>
    <row r="16" spans="2:20" x14ac:dyDescent="0.25">
      <c r="B16" s="51"/>
      <c r="C16" s="2">
        <v>8</v>
      </c>
      <c r="D16" s="13"/>
      <c r="E16" s="13"/>
      <c r="F16" s="13"/>
      <c r="G16" s="13"/>
      <c r="H16" s="13"/>
      <c r="I16" s="13"/>
      <c r="J16" s="13"/>
      <c r="K16" s="13"/>
      <c r="L16" s="14"/>
    </row>
    <row r="17" spans="2:12" x14ac:dyDescent="0.25">
      <c r="B17" s="51"/>
      <c r="C17" s="2">
        <v>9</v>
      </c>
      <c r="D17" s="13"/>
      <c r="E17" s="13"/>
      <c r="F17" s="13"/>
      <c r="G17" s="13"/>
      <c r="H17" s="13"/>
      <c r="I17" s="13"/>
      <c r="J17" s="13"/>
      <c r="K17" s="13"/>
      <c r="L17" s="14"/>
    </row>
    <row r="18" spans="2:12" ht="15.75" thickBot="1" x14ac:dyDescent="0.3">
      <c r="B18" s="52"/>
      <c r="C18" s="3">
        <v>10</v>
      </c>
      <c r="D18" s="15"/>
      <c r="E18" s="15"/>
      <c r="F18" s="15"/>
      <c r="G18" s="15"/>
      <c r="H18" s="15"/>
      <c r="I18" s="15"/>
      <c r="J18" s="15"/>
      <c r="K18" s="15"/>
      <c r="L18" s="16"/>
    </row>
    <row r="19" spans="2:12" ht="15.75" thickBot="1" x14ac:dyDescent="0.3"/>
    <row r="20" spans="2:12" ht="15.75" x14ac:dyDescent="0.25">
      <c r="B20" s="53" t="s">
        <v>8</v>
      </c>
      <c r="C20" s="54"/>
      <c r="D20" s="54"/>
      <c r="E20" s="54"/>
      <c r="F20" s="54"/>
      <c r="G20" s="54"/>
      <c r="H20" s="54"/>
      <c r="I20" s="54"/>
      <c r="J20" s="54"/>
      <c r="K20" s="54"/>
      <c r="L20" s="55"/>
    </row>
    <row r="21" spans="2:12" ht="15" customHeight="1" x14ac:dyDescent="0.25">
      <c r="B21" s="51" t="s">
        <v>5</v>
      </c>
      <c r="C21" s="25">
        <v>1</v>
      </c>
      <c r="D21" s="17">
        <f>D9</f>
        <v>30.8</v>
      </c>
      <c r="E21" s="17">
        <f>IF(E9&lt;&gt;0,E9+($I$36+E9-18)*(E8-$D$8)*'Calcul dilatation'!$C$2+($I$37)*(E8-$D$8)*'Calcul dilatation'!$C$3,0)</f>
        <v>31.277688741742999</v>
      </c>
      <c r="F21" s="17">
        <f>IF(F9&lt;&gt;0,F9+($I$36+F9-18)*(F8-$D$8)*'Calcul dilatation'!$C$2+($I$37)*(F8-$D$8)*'Calcul dilatation'!$C$3,0)</f>
        <v>33.424903355352001</v>
      </c>
      <c r="G21" s="17">
        <f>IF(G9&lt;&gt;0,G9+($I$36+G9-18)*(G8-$D$8)*'Calcul dilatation'!$C$2+($I$37)*(G8-$D$8)*'Calcul dilatation'!$C$3,0)</f>
        <v>33.839824630122997</v>
      </c>
      <c r="H21" s="17">
        <f>IF(H9&lt;&gt;0,H9+($I$36+H9-18)*(H8-$D$8)*'Calcul dilatation'!$C$2+($I$37)*(H8-$D$8)*'Calcul dilatation'!$C$3,0)</f>
        <v>34.510578388380004</v>
      </c>
      <c r="I21" s="17">
        <f>IF(I9&lt;&gt;0,I9+($I$36+I9-18)*(I8-$D$8)*'Calcul dilatation'!$C$2+($I$37)*(I8-$D$8)*'Calcul dilatation'!$C$3,0)</f>
        <v>36.448240807798996</v>
      </c>
      <c r="J21" s="17">
        <f>IF(J9&lt;&gt;0,J9+($I$36+J9-18)*(J8-$D$8)*'Calcul dilatation'!$C$2+($I$37)*(J8-$D$8)*'Calcul dilatation'!$C$3,0)</f>
        <v>36.816990468961002</v>
      </c>
      <c r="K21" s="17">
        <f>IF(K9&lt;&gt;0,K9+($I$36+K9-18)*(K8-$D$8)*'Calcul dilatation'!$C$2+($I$37)*(K8-$D$8)*'Calcul dilatation'!$C$3,0)</f>
        <v>36.365640871865999</v>
      </c>
      <c r="L21" s="18">
        <f>IF(L9&lt;&gt;0,L9+($I$36+L9-18)*(L8-$D$8)*'Calcul dilatation'!$C$2+($I$37)*(L8-$D$8)*'Calcul dilatation'!$C$3,0)</f>
        <v>36.104239194190001</v>
      </c>
    </row>
    <row r="22" spans="2:12" x14ac:dyDescent="0.25">
      <c r="B22" s="51"/>
      <c r="C22" s="23">
        <v>2</v>
      </c>
      <c r="D22" s="17">
        <f t="shared" ref="D22:D30" si="0">D10</f>
        <v>30.1</v>
      </c>
      <c r="E22" s="17">
        <f>IF(E10&lt;&gt;0,E10+($I$36+E10-18)*(E9-$D$8)*'Calcul dilatation'!$C$2+($I$37)*(E9-$D$8)*'Calcul dilatation'!$C$3,0)</f>
        <v>30.120585431307251</v>
      </c>
      <c r="F22" s="17">
        <f>IF(F10&lt;&gt;0,F10+($I$36+F10-18)*(F9-$D$8)*'Calcul dilatation'!$C$2+($I$37)*(F9-$D$8)*'Calcul dilatation'!$C$3,0)</f>
        <v>31.541611862614499</v>
      </c>
      <c r="G22" s="17">
        <f>IF(G10&lt;&gt;0,G10+($I$36+G10-18)*(G9-$D$8)*'Calcul dilatation'!$C$2+($I$37)*(G9-$D$8)*'Calcul dilatation'!$C$3,0)</f>
        <v>30.295797902905001</v>
      </c>
      <c r="H22" s="17">
        <f>IF(H10&lt;&gt;0,H10+($I$36+H10-18)*(H9-$D$8)*'Calcul dilatation'!$C$2+($I$37)*(H9-$D$8)*'Calcul dilatation'!$C$3,0)</f>
        <v>31.3526285593117</v>
      </c>
      <c r="I22" s="17">
        <f>IF(I10&lt;&gt;0,I10+($I$36+I10-18)*(I9-$D$8)*'Calcul dilatation'!$C$2+($I$37)*(I9-$D$8)*'Calcul dilatation'!$C$3,0)</f>
        <v>33.471757616444648</v>
      </c>
      <c r="J22" s="17">
        <f>IF(J10&lt;&gt;0,J10+($I$36+J10-18)*(J9-$D$8)*'Calcul dilatation'!$C$2+($I$37)*(J9-$D$8)*'Calcul dilatation'!$C$3,0)</f>
        <v>35.025908644648005</v>
      </c>
      <c r="K22" s="17">
        <f>IF(K10&lt;&gt;0,K10+($I$36+K10-18)*(K9-$D$8)*'Calcul dilatation'!$C$2+($I$37)*(K9-$D$8)*'Calcul dilatation'!$C$3,0)</f>
        <v>37.672555604357498</v>
      </c>
      <c r="L22" s="18">
        <f>IF(L10&lt;&gt;0,L10+($I$36+L10-18)*(L9-$D$8)*'Calcul dilatation'!$C$2+($I$37)*(L9-$D$8)*'Calcul dilatation'!$C$3,0)</f>
        <v>37.519577780183205</v>
      </c>
    </row>
    <row r="23" spans="2:12" x14ac:dyDescent="0.25">
      <c r="B23" s="51"/>
      <c r="C23" s="23">
        <v>3</v>
      </c>
      <c r="D23" s="17">
        <f t="shared" si="0"/>
        <v>32.049999999999997</v>
      </c>
      <c r="E23" s="17">
        <f>IF(E11&lt;&gt;0,E11+($I$36+E11-18)*(E10-$D$8)*'Calcul dilatation'!$C$2+($I$37)*(E10-$D$8)*'Calcul dilatation'!$C$3,0)</f>
        <v>35.0104412886391</v>
      </c>
      <c r="F23" s="17">
        <f>IF(F11&lt;&gt;0,F11+($I$36+F11-18)*(F10-$D$8)*'Calcul dilatation'!$C$2+($I$37)*(F10-$D$8)*'Calcul dilatation'!$C$3,0)</f>
        <v>32.723327701452497</v>
      </c>
      <c r="G23" s="17">
        <f>IF(G11&lt;&gt;0,G11+($I$36+G11-18)*(G10-$D$8)*'Calcul dilatation'!$C$2+($I$37)*(G10-$D$8)*'Calcul dilatation'!$C$3,0)</f>
        <v>33.21170760072625</v>
      </c>
      <c r="H23" s="17">
        <f>IF(H11&lt;&gt;0,H11+($I$36+H11-18)*(H10-$D$8)*'Calcul dilatation'!$C$2+($I$37)*(H10-$D$8)*'Calcul dilatation'!$C$3,0)</f>
        <v>34.821799585336294</v>
      </c>
      <c r="I23" s="17">
        <f>IF(I11&lt;&gt;0,I11+($I$36+I11-18)*(I10-$D$8)*'Calcul dilatation'!$C$2+($I$37)*(I10-$D$8)*'Calcul dilatation'!$C$3,0)</f>
        <v>36.692273354556399</v>
      </c>
      <c r="J23" s="17">
        <f>IF(J11&lt;&gt;0,J11+($I$36+J11-18)*(J10-$D$8)*'Calcul dilatation'!$C$2+($I$37)*(J10-$D$8)*'Calcul dilatation'!$C$3,0)</f>
        <v>38.858060579456946</v>
      </c>
      <c r="K23" s="17">
        <f>IF(K11&lt;&gt;0,K11+($I$36+K11-18)*(K10-$D$8)*'Calcul dilatation'!$C$2+($I$37)*(K10-$D$8)*'Calcul dilatation'!$C$3,0)</f>
        <v>38.983979692996598</v>
      </c>
      <c r="L23" s="18">
        <f>IF(L11&lt;&gt;0,L11+($I$36+L11-18)*(L10-$D$8)*'Calcul dilatation'!$C$2+($I$37)*(L10-$D$8)*'Calcul dilatation'!$C$3,0)</f>
        <v>38.081982580909447</v>
      </c>
    </row>
    <row r="24" spans="2:12" x14ac:dyDescent="0.25">
      <c r="B24" s="51"/>
      <c r="C24" s="23">
        <v>4</v>
      </c>
      <c r="D24" s="17">
        <f t="shared" si="0"/>
        <v>0</v>
      </c>
      <c r="E24" s="17">
        <f>IF(E12&lt;&gt;0,E12+($I$36+E12-18)*(E11-$D$8)*'Calcul dilatation'!$C$2+($I$37)*(E11-$D$8)*'Calcul dilatation'!$C$3,0)</f>
        <v>0</v>
      </c>
      <c r="F24" s="17">
        <f>IF(F12&lt;&gt;0,F12+($I$36+F12-18)*(F11-$D$8)*'Calcul dilatation'!$C$2+($I$37)*(F11-$D$8)*'Calcul dilatation'!$C$3,0)</f>
        <v>0</v>
      </c>
      <c r="G24" s="17">
        <f>IF(G12&lt;&gt;0,G12+($I$36+G12-18)*(G11-$D$8)*'Calcul dilatation'!$C$2+($I$37)*(G11-$D$8)*'Calcul dilatation'!$C$3,0)</f>
        <v>0</v>
      </c>
      <c r="H24" s="17">
        <f>IF(H12&lt;&gt;0,H12+($I$36+H12-18)*(H11-$D$8)*'Calcul dilatation'!$C$2+($I$37)*(H11-$D$8)*'Calcul dilatation'!$C$3,0)</f>
        <v>0</v>
      </c>
      <c r="I24" s="17">
        <f>IF(I12&lt;&gt;0,I12+($I$36+I12-18)*(I11-$D$8)*'Calcul dilatation'!$C$2+($I$37)*(I11-$D$8)*'Calcul dilatation'!$C$3,0)</f>
        <v>0</v>
      </c>
      <c r="J24" s="17">
        <f>IF(J12&lt;&gt;0,J12+($I$36+J12-18)*(J11-$D$8)*'Calcul dilatation'!$C$2+($I$37)*(J11-$D$8)*'Calcul dilatation'!$C$3,0)</f>
        <v>0</v>
      </c>
      <c r="K24" s="17">
        <f>IF(K12&lt;&gt;0,K12+($I$36+K12-18)*(K11-$D$8)*'Calcul dilatation'!$C$2+($I$37)*(K11-$D$8)*'Calcul dilatation'!$C$3,0)</f>
        <v>0</v>
      </c>
      <c r="L24" s="18">
        <f>IF(L12&lt;&gt;0,L12+($I$36+L12-18)*(L11-$D$8)*'Calcul dilatation'!$C$2+($I$37)*(L11-$D$8)*'Calcul dilatation'!$C$3,0)</f>
        <v>0</v>
      </c>
    </row>
    <row r="25" spans="2:12" x14ac:dyDescent="0.25">
      <c r="B25" s="51"/>
      <c r="C25" s="23">
        <v>5</v>
      </c>
      <c r="D25" s="17">
        <f t="shared" si="0"/>
        <v>0</v>
      </c>
      <c r="E25" s="17">
        <f>IF(E13&lt;&gt;0,E13+($I$36+E13-18)*(E12-$D$8)*'Calcul dilatation'!$C$2+($I$37)*(E12-$D$8)*'Calcul dilatation'!$C$3,0)</f>
        <v>0</v>
      </c>
      <c r="F25" s="17">
        <f>IF(F13&lt;&gt;0,F13+($I$36+F13-18)*(F12-$D$8)*'Calcul dilatation'!$C$2+($I$37)*(F12-$D$8)*'Calcul dilatation'!$C$3,0)</f>
        <v>0</v>
      </c>
      <c r="G25" s="17">
        <f>IF(G13&lt;&gt;0,G13+($I$36+G13-18)*(G12-$D$8)*'Calcul dilatation'!$C$2+($I$37)*(G12-$D$8)*'Calcul dilatation'!$C$3,0)</f>
        <v>0</v>
      </c>
      <c r="H25" s="17">
        <f>IF(H13&lt;&gt;0,H13+($I$36+H13-18)*(H12-$D$8)*'Calcul dilatation'!$C$2+($I$37)*(H12-$D$8)*'Calcul dilatation'!$C$3,0)</f>
        <v>0</v>
      </c>
      <c r="I25" s="17">
        <f>IF(I13&lt;&gt;0,I13+($I$36+I13-18)*(I12-$D$8)*'Calcul dilatation'!$C$2+($I$37)*(I12-$D$8)*'Calcul dilatation'!$C$3,0)</f>
        <v>0</v>
      </c>
      <c r="J25" s="17">
        <f>IF(J13&lt;&gt;0,J13+($I$36+J13-18)*(J12-$D$8)*'Calcul dilatation'!$C$2+($I$37)*(J12-$D$8)*'Calcul dilatation'!$C$3,0)</f>
        <v>0</v>
      </c>
      <c r="K25" s="17">
        <f>IF(K13&lt;&gt;0,K13+($I$36+K13-18)*(K12-$D$8)*'Calcul dilatation'!$C$2+($I$37)*(K12-$D$8)*'Calcul dilatation'!$C$3,0)</f>
        <v>0</v>
      </c>
      <c r="L25" s="18">
        <f>IF(L13&lt;&gt;0,L13+($I$36+L13-18)*(L12-$D$8)*'Calcul dilatation'!$C$2+($I$37)*(L12-$D$8)*'Calcul dilatation'!$C$3,0)</f>
        <v>0</v>
      </c>
    </row>
    <row r="26" spans="2:12" x14ac:dyDescent="0.25">
      <c r="B26" s="51"/>
      <c r="C26" s="23">
        <v>6</v>
      </c>
      <c r="D26" s="17">
        <f t="shared" si="0"/>
        <v>0</v>
      </c>
      <c r="E26" s="17">
        <f>IF(E14&lt;&gt;0,E14+($I$36+E14-18)*(E13-$D$8)*'Calcul dilatation'!$C$2+($I$37)*(E13-$D$8)*'Calcul dilatation'!$C$3,0)</f>
        <v>0</v>
      </c>
      <c r="F26" s="17">
        <f>IF(F14&lt;&gt;0,F14+($I$36+F14-18)*(F13-$D$8)*'Calcul dilatation'!$C$2+($I$37)*(F13-$D$8)*'Calcul dilatation'!$C$3,0)</f>
        <v>0</v>
      </c>
      <c r="G26" s="17">
        <f>IF(G14&lt;&gt;0,G14+($I$36+G14-18)*(G13-$D$8)*'Calcul dilatation'!$C$2+($I$37)*(G13-$D$8)*'Calcul dilatation'!$C$3,0)</f>
        <v>0</v>
      </c>
      <c r="H26" s="17">
        <f>IF(H14&lt;&gt;0,H14+($I$36+H14-18)*(H13-$D$8)*'Calcul dilatation'!$C$2+($I$37)*(H13-$D$8)*'Calcul dilatation'!$C$3,0)</f>
        <v>0</v>
      </c>
      <c r="I26" s="17">
        <f>IF(I14&lt;&gt;0,I14+($I$36+I14-18)*(I13-$D$8)*'Calcul dilatation'!$C$2+($I$37)*(I13-$D$8)*'Calcul dilatation'!$C$3,0)</f>
        <v>0</v>
      </c>
      <c r="J26" s="17">
        <f>IF(J14&lt;&gt;0,J14+($I$36+J14-18)*(J13-$D$8)*'Calcul dilatation'!$C$2+($I$37)*(J13-$D$8)*'Calcul dilatation'!$C$3,0)</f>
        <v>0</v>
      </c>
      <c r="K26" s="17">
        <f>IF(K14&lt;&gt;0,K14+($I$36+K14-18)*(K13-$D$8)*'Calcul dilatation'!$C$2+($I$37)*(K13-$D$8)*'Calcul dilatation'!$C$3,0)</f>
        <v>0</v>
      </c>
      <c r="L26" s="18">
        <f>IF(L14&lt;&gt;0,L14+($I$36+L14-18)*(L13-$D$8)*'Calcul dilatation'!$C$2+($I$37)*(L13-$D$8)*'Calcul dilatation'!$C$3,0)</f>
        <v>0</v>
      </c>
    </row>
    <row r="27" spans="2:12" x14ac:dyDescent="0.25">
      <c r="B27" s="51"/>
      <c r="C27" s="23">
        <v>7</v>
      </c>
      <c r="D27" s="17">
        <f t="shared" si="0"/>
        <v>0</v>
      </c>
      <c r="E27" s="17">
        <f>IF(E15&lt;&gt;0,E15+($I$36+E15-18)*(E14-$D$8)*'Calcul dilatation'!$C$2+($I$37)*(E14-$D$8)*'Calcul dilatation'!$C$3,0)</f>
        <v>0</v>
      </c>
      <c r="F27" s="17">
        <f>IF(F15&lt;&gt;0,F15+($I$36+F15-18)*(F14-$D$8)*'Calcul dilatation'!$C$2+($I$37)*(F14-$D$8)*'Calcul dilatation'!$C$3,0)</f>
        <v>0</v>
      </c>
      <c r="G27" s="17">
        <f>IF(G15&lt;&gt;0,G15+($I$36+G15-18)*(G14-$D$8)*'Calcul dilatation'!$C$2+($I$37)*(G14-$D$8)*'Calcul dilatation'!$C$3,0)</f>
        <v>0</v>
      </c>
      <c r="H27" s="17">
        <f>IF(H15&lt;&gt;0,H15+($I$36+H15-18)*(H14-$D$8)*'Calcul dilatation'!$C$2+($I$37)*(H14-$D$8)*'Calcul dilatation'!$C$3,0)</f>
        <v>0</v>
      </c>
      <c r="I27" s="17">
        <f>IF(I15&lt;&gt;0,I15+($I$36+I15-18)*(I14-$D$8)*'Calcul dilatation'!$C$2+($I$37)*(I14-$D$8)*'Calcul dilatation'!$C$3,0)</f>
        <v>0</v>
      </c>
      <c r="J27" s="17">
        <f>IF(J15&lt;&gt;0,J15+($I$36+J15-18)*(J14-$D$8)*'Calcul dilatation'!$C$2+($I$37)*(J14-$D$8)*'Calcul dilatation'!$C$3,0)</f>
        <v>0</v>
      </c>
      <c r="K27" s="17">
        <f>IF(K15&lt;&gt;0,K15+($I$36+K15-18)*(K14-$D$8)*'Calcul dilatation'!$C$2+($I$37)*(K14-$D$8)*'Calcul dilatation'!$C$3,0)</f>
        <v>0</v>
      </c>
      <c r="L27" s="18">
        <f>IF(L15&lt;&gt;0,L15+($I$36+L15-18)*(L14-$D$8)*'Calcul dilatation'!$C$2+($I$37)*(L14-$D$8)*'Calcul dilatation'!$C$3,0)</f>
        <v>0</v>
      </c>
    </row>
    <row r="28" spans="2:12" x14ac:dyDescent="0.25">
      <c r="B28" s="51"/>
      <c r="C28" s="23">
        <v>8</v>
      </c>
      <c r="D28" s="17">
        <f t="shared" si="0"/>
        <v>0</v>
      </c>
      <c r="E28" s="17">
        <f>IF(E16&lt;&gt;0,E16+($I$36+E16-18)*(E15-$D$8)*'Calcul dilatation'!$C$2+($I$37)*(E15-$D$8)*'Calcul dilatation'!$C$3,0)</f>
        <v>0</v>
      </c>
      <c r="F28" s="17">
        <f>IF(F16&lt;&gt;0,F16+($I$36+F16-18)*(F15-$D$8)*'Calcul dilatation'!$C$2+($I$37)*(F15-$D$8)*'Calcul dilatation'!$C$3,0)</f>
        <v>0</v>
      </c>
      <c r="G28" s="17">
        <f>IF(G16&lt;&gt;0,G16+($I$36+G16-18)*(G15-$D$8)*'Calcul dilatation'!$C$2+($I$37)*(G15-$D$8)*'Calcul dilatation'!$C$3,0)</f>
        <v>0</v>
      </c>
      <c r="H28" s="17">
        <f>IF(H16&lt;&gt;0,H16+($I$36+H16-18)*(H15-$D$8)*'Calcul dilatation'!$C$2+($I$37)*(H15-$D$8)*'Calcul dilatation'!$C$3,0)</f>
        <v>0</v>
      </c>
      <c r="I28" s="17">
        <f>IF(I16&lt;&gt;0,I16+($I$36+I16-18)*(I15-$D$8)*'Calcul dilatation'!$C$2+($I$37)*(I15-$D$8)*'Calcul dilatation'!$C$3,0)</f>
        <v>0</v>
      </c>
      <c r="J28" s="17">
        <f>IF(J16&lt;&gt;0,J16+($I$36+J16-18)*(J15-$D$8)*'Calcul dilatation'!$C$2+($I$37)*(J15-$D$8)*'Calcul dilatation'!$C$3,0)</f>
        <v>0</v>
      </c>
      <c r="K28" s="17">
        <f>IF(K16&lt;&gt;0,K16+($I$36+K16-18)*(K15-$D$8)*'Calcul dilatation'!$C$2+($I$37)*(K15-$D$8)*'Calcul dilatation'!$C$3,0)</f>
        <v>0</v>
      </c>
      <c r="L28" s="18">
        <f>IF(L16&lt;&gt;0,L16+($I$36+L16-18)*(L15-$D$8)*'Calcul dilatation'!$C$2+($I$37)*(L15-$D$8)*'Calcul dilatation'!$C$3,0)</f>
        <v>0</v>
      </c>
    </row>
    <row r="29" spans="2:12" x14ac:dyDescent="0.25">
      <c r="B29" s="51"/>
      <c r="C29" s="23">
        <v>9</v>
      </c>
      <c r="D29" s="17">
        <f t="shared" si="0"/>
        <v>0</v>
      </c>
      <c r="E29" s="17">
        <f>IF(E17&lt;&gt;0,E17+($I$36+E17-18)*(E16-$D$8)*'Calcul dilatation'!$C$2+($I$37)*(E16-$D$8)*'Calcul dilatation'!$C$3,0)</f>
        <v>0</v>
      </c>
      <c r="F29" s="17">
        <f>IF(F17&lt;&gt;0,F17+($I$36+F17-18)*(F16-$D$8)*'Calcul dilatation'!$C$2+($I$37)*(F16-$D$8)*'Calcul dilatation'!$C$3,0)</f>
        <v>0</v>
      </c>
      <c r="G29" s="17">
        <f>IF(G17&lt;&gt;0,G17+($I$36+G17-18)*(G16-$D$8)*'Calcul dilatation'!$C$2+($I$37)*(G16-$D$8)*'Calcul dilatation'!$C$3,0)</f>
        <v>0</v>
      </c>
      <c r="H29" s="17">
        <f>IF(H17&lt;&gt;0,H17+($I$36+H17-18)*(H16-$D$8)*'Calcul dilatation'!$C$2+($I$37)*(H16-$D$8)*'Calcul dilatation'!$C$3,0)</f>
        <v>0</v>
      </c>
      <c r="I29" s="17">
        <f>IF(I17&lt;&gt;0,I17+($I$36+I17-18)*(I16-$D$8)*'Calcul dilatation'!$C$2+($I$37)*(I16-$D$8)*'Calcul dilatation'!$C$3,0)</f>
        <v>0</v>
      </c>
      <c r="J29" s="17">
        <f>IF(J17&lt;&gt;0,J17+($I$36+J17-18)*(J16-$D$8)*'Calcul dilatation'!$C$2+($I$37)*(J16-$D$8)*'Calcul dilatation'!$C$3,0)</f>
        <v>0</v>
      </c>
      <c r="K29" s="17">
        <f>IF(K17&lt;&gt;0,K17+($I$36+K17-18)*(K16-$D$8)*'Calcul dilatation'!$C$2+($I$37)*(K16-$D$8)*'Calcul dilatation'!$C$3,0)</f>
        <v>0</v>
      </c>
      <c r="L29" s="18">
        <f>IF(L17&lt;&gt;0,L17+($I$36+L17-18)*(L16-$D$8)*'Calcul dilatation'!$C$2+($I$37)*(L16-$D$8)*'Calcul dilatation'!$C$3,0)</f>
        <v>0</v>
      </c>
    </row>
    <row r="30" spans="2:12" ht="15.75" thickBot="1" x14ac:dyDescent="0.3">
      <c r="B30" s="52"/>
      <c r="C30" s="24">
        <v>10</v>
      </c>
      <c r="D30" s="19">
        <f t="shared" si="0"/>
        <v>0</v>
      </c>
      <c r="E30" s="19">
        <f>IF(E18&lt;&gt;0,E18+($I$36+E18-18)*(E17-$D$8)*'Calcul dilatation'!$C$2+($I$37)*(E17-$D$8)*'Calcul dilatation'!$C$3,0)</f>
        <v>0</v>
      </c>
      <c r="F30" s="19">
        <f>IF(F18&lt;&gt;0,F18+($I$36+F18-18)*(F17-$D$8)*'Calcul dilatation'!$C$2+($I$37)*(F17-$D$8)*'Calcul dilatation'!$C$3,0)</f>
        <v>0</v>
      </c>
      <c r="G30" s="19">
        <f>IF(G18&lt;&gt;0,G18+($I$36+G18-18)*(G17-$D$8)*'Calcul dilatation'!$C$2+($I$37)*(G17-$D$8)*'Calcul dilatation'!$C$3,0)</f>
        <v>0</v>
      </c>
      <c r="H30" s="19">
        <f>IF(H18&lt;&gt;0,H18+($I$36+H18-18)*(H17-$D$8)*'Calcul dilatation'!$C$2+($I$37)*(H17-$D$8)*'Calcul dilatation'!$C$3,0)</f>
        <v>0</v>
      </c>
      <c r="I30" s="19">
        <f>IF(I18&lt;&gt;0,I18+($I$36+I18-18)*(I17-$D$8)*'Calcul dilatation'!$C$2+($I$37)*(I17-$D$8)*'Calcul dilatation'!$C$3,0)</f>
        <v>0</v>
      </c>
      <c r="J30" s="19">
        <f>IF(J18&lt;&gt;0,J18+($I$36+J18-18)*(J17-$D$8)*'Calcul dilatation'!$C$2+($I$37)*(J17-$D$8)*'Calcul dilatation'!$C$3,0)</f>
        <v>0</v>
      </c>
      <c r="K30" s="19">
        <f>IF(K18&lt;&gt;0,K18+($I$36+K18-18)*(K17-$D$8)*'Calcul dilatation'!$C$2+($I$37)*(K17-$D$8)*'Calcul dilatation'!$C$3,0)</f>
        <v>0</v>
      </c>
      <c r="L30" s="20">
        <f>IF(L18&lt;&gt;0,L18+($I$36+L18-18)*(L17-$D$8)*'Calcul dilatation'!$C$2+($I$37)*(L17-$D$8)*'Calcul dilatation'!$C$3,0)</f>
        <v>0</v>
      </c>
    </row>
    <row r="32" spans="2:12" hidden="1" x14ac:dyDescent="0.25">
      <c r="C32" s="31" t="s">
        <v>18</v>
      </c>
      <c r="D32" s="32"/>
      <c r="E32" s="32"/>
      <c r="F32" s="32"/>
      <c r="G32" s="32"/>
      <c r="H32" s="32"/>
      <c r="I32" s="32"/>
      <c r="J32" s="33"/>
    </row>
    <row r="33" spans="3:10" hidden="1" x14ac:dyDescent="0.25">
      <c r="C33" s="34" t="s">
        <v>17</v>
      </c>
      <c r="D33" s="35"/>
      <c r="E33" s="36"/>
      <c r="F33" s="37"/>
      <c r="G33" s="35"/>
      <c r="H33" s="35"/>
      <c r="I33" s="38">
        <f>D8-'Calcul dilatation'!C6</f>
        <v>9</v>
      </c>
      <c r="J33" s="39"/>
    </row>
    <row r="34" spans="3:10" hidden="1" x14ac:dyDescent="0.25">
      <c r="C34" s="34" t="s">
        <v>20</v>
      </c>
      <c r="D34" s="35"/>
      <c r="E34" s="35"/>
      <c r="F34" s="37"/>
      <c r="G34" s="35"/>
      <c r="H34" s="35"/>
      <c r="I34" s="36">
        <f>I33*'Calcul dilatation'!C2*'Calcul dilatation'!C4</f>
        <v>2.5829999999999995E-2</v>
      </c>
      <c r="J34" s="40" t="s">
        <v>6</v>
      </c>
    </row>
    <row r="35" spans="3:10" s="21" customFormat="1" hidden="1" x14ac:dyDescent="0.25">
      <c r="C35" s="34" t="s">
        <v>19</v>
      </c>
      <c r="D35" s="35"/>
      <c r="E35" s="35"/>
      <c r="F35" s="37"/>
      <c r="G35" s="35"/>
      <c r="H35" s="35"/>
      <c r="I35" s="36">
        <f>I33*'Calcul dilatation'!C3*'Calcul dilatation'!C5</f>
        <v>4.8843000000000004E-2</v>
      </c>
      <c r="J35" s="40" t="s">
        <v>6</v>
      </c>
    </row>
    <row r="36" spans="3:10" s="21" customFormat="1" hidden="1" x14ac:dyDescent="0.25">
      <c r="C36" s="34" t="s">
        <v>21</v>
      </c>
      <c r="D36" s="35"/>
      <c r="E36" s="35"/>
      <c r="F36" s="37"/>
      <c r="G36" s="35"/>
      <c r="H36" s="35"/>
      <c r="I36" s="36">
        <f>I34+'Calcul dilatation'!C4</f>
        <v>41.025829999999999</v>
      </c>
      <c r="J36" s="40" t="s">
        <v>6</v>
      </c>
    </row>
    <row r="37" spans="3:10" ht="15.75" hidden="1" thickBot="1" x14ac:dyDescent="0.3">
      <c r="C37" s="41" t="s">
        <v>22</v>
      </c>
      <c r="D37" s="42"/>
      <c r="E37" s="42"/>
      <c r="F37" s="43"/>
      <c r="G37" s="42"/>
      <c r="H37" s="42"/>
      <c r="I37" s="44">
        <f>I35+'Calcul dilatation'!C5</f>
        <v>81.048843000000005</v>
      </c>
      <c r="J37" s="45" t="s">
        <v>6</v>
      </c>
    </row>
  </sheetData>
  <mergeCells count="10">
    <mergeCell ref="B20:L20"/>
    <mergeCell ref="B21:B30"/>
    <mergeCell ref="B9:B18"/>
    <mergeCell ref="B4:E4"/>
    <mergeCell ref="B2:E2"/>
    <mergeCell ref="B6:L6"/>
    <mergeCell ref="B7:C7"/>
    <mergeCell ref="B8:C8"/>
    <mergeCell ref="F4:T4"/>
    <mergeCell ref="F2:T2"/>
  </mergeCells>
  <pageMargins left="0.7" right="0.7" top="0.75" bottom="0.75" header="0.3" footer="0.3"/>
  <pageSetup paperSize="9" scale="6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60291-E4F6-4B47-8C2B-7035E614EE71}">
  <dimension ref="A1:D12"/>
  <sheetViews>
    <sheetView workbookViewId="0">
      <selection activeCell="B12" sqref="B12"/>
    </sheetView>
  </sheetViews>
  <sheetFormatPr baseColWidth="10" defaultRowHeight="15" x14ac:dyDescent="0.25"/>
  <cols>
    <col min="2" max="2" width="53.140625" bestFit="1" customWidth="1"/>
  </cols>
  <sheetData>
    <row r="1" spans="1:4" x14ac:dyDescent="0.25">
      <c r="A1" s="10"/>
      <c r="B1" s="10"/>
      <c r="C1" s="10"/>
      <c r="D1" s="10"/>
    </row>
    <row r="2" spans="1:4" x14ac:dyDescent="0.25">
      <c r="A2" s="10"/>
      <c r="B2" s="9" t="s">
        <v>11</v>
      </c>
      <c r="C2" s="10">
        <v>6.9999999999999994E-5</v>
      </c>
      <c r="D2" s="10" t="s">
        <v>7</v>
      </c>
    </row>
    <row r="3" spans="1:4" x14ac:dyDescent="0.25">
      <c r="A3" s="10"/>
      <c r="B3" s="9" t="s">
        <v>12</v>
      </c>
      <c r="C3" s="10">
        <v>6.7000000000000002E-5</v>
      </c>
      <c r="D3" s="10" t="s">
        <v>7</v>
      </c>
    </row>
    <row r="4" spans="1:4" x14ac:dyDescent="0.25">
      <c r="A4" s="10"/>
      <c r="B4" s="10" t="s">
        <v>13</v>
      </c>
      <c r="C4" s="10">
        <v>41</v>
      </c>
      <c r="D4" s="10" t="s">
        <v>6</v>
      </c>
    </row>
    <row r="5" spans="1:4" x14ac:dyDescent="0.25">
      <c r="A5" s="10"/>
      <c r="B5" s="10" t="s">
        <v>14</v>
      </c>
      <c r="C5" s="10">
        <v>81</v>
      </c>
      <c r="D5" s="10" t="s">
        <v>6</v>
      </c>
    </row>
    <row r="6" spans="1:4" x14ac:dyDescent="0.25">
      <c r="A6" s="10"/>
      <c r="B6" s="30" t="s">
        <v>15</v>
      </c>
      <c r="C6" s="30">
        <v>20</v>
      </c>
      <c r="D6" s="30" t="s">
        <v>16</v>
      </c>
    </row>
    <row r="7" spans="1:4" x14ac:dyDescent="0.25">
      <c r="A7" s="10"/>
      <c r="B7" s="10"/>
      <c r="C7" s="10"/>
      <c r="D7" s="10"/>
    </row>
    <row r="8" spans="1:4" x14ac:dyDescent="0.25">
      <c r="A8" s="10"/>
      <c r="B8" s="10"/>
      <c r="C8" s="10"/>
      <c r="D8" s="10"/>
    </row>
    <row r="9" spans="1:4" x14ac:dyDescent="0.25">
      <c r="A9" s="10"/>
      <c r="B9" s="10"/>
      <c r="C9" s="10"/>
      <c r="D9" s="10"/>
    </row>
    <row r="10" spans="1:4" x14ac:dyDescent="0.25">
      <c r="A10" s="10"/>
      <c r="B10" s="10"/>
      <c r="C10" s="10"/>
      <c r="D10" s="10"/>
    </row>
    <row r="11" spans="1:4" x14ac:dyDescent="0.25">
      <c r="A11" s="10"/>
      <c r="B11" s="10"/>
      <c r="C11" s="10"/>
      <c r="D11" s="10"/>
    </row>
    <row r="12" spans="1:4" x14ac:dyDescent="0.25">
      <c r="A12" s="10"/>
      <c r="B12" s="10"/>
      <c r="C12" s="10"/>
      <c r="D12" s="1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Mode d'emploi</vt:lpstr>
      <vt:lpstr>G1+</vt:lpstr>
      <vt:lpstr>G1+ (Exemple)</vt:lpstr>
      <vt:lpstr>Calcul dilatation</vt:lpstr>
      <vt:lpstr>'G1+'!Zone_d_impression</vt:lpstr>
      <vt:lpstr>'G1+ (Exemple)'!Zone_d_impression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pierr</dc:creator>
  <cp:lastModifiedBy>pierr</cp:lastModifiedBy>
  <cp:lastPrinted>2022-05-04T15:36:20Z</cp:lastPrinted>
  <dcterms:created xsi:type="dcterms:W3CDTF">2022-04-22T14:35:31Z</dcterms:created>
  <dcterms:modified xsi:type="dcterms:W3CDTF">2022-05-10T12:30:03Z</dcterms:modified>
</cp:coreProperties>
</file>